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AM 2023\Cong khai NS\"/>
    </mc:Choice>
  </mc:AlternateContent>
  <bookViews>
    <workbookView xWindow="0" yWindow="0" windowWidth="20490" windowHeight="7755"/>
  </bookViews>
  <sheets>
    <sheet name="Sheet1" sheetId="1" r:id="rId1"/>
  </sheets>
  <definedNames>
    <definedName name="_xlnm.Print_Area" localSheetId="0">Sheet1!$A$1:$F$32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 l="1"/>
  <c r="E30" i="1"/>
  <c r="F8" i="1"/>
  <c r="F29" i="1"/>
  <c r="F30" i="1"/>
  <c r="F32" i="1"/>
  <c r="F31" i="1"/>
  <c r="F26" i="1"/>
  <c r="F25" i="1"/>
  <c r="F24" i="1"/>
  <c r="F23" i="1"/>
  <c r="F22" i="1"/>
  <c r="F21" i="1"/>
  <c r="F20" i="1"/>
  <c r="F19" i="1"/>
  <c r="F18" i="1"/>
  <c r="F17" i="1"/>
  <c r="F16" i="1"/>
  <c r="F14" i="1"/>
  <c r="F11" i="1"/>
  <c r="F10" i="1"/>
  <c r="F9" i="1"/>
  <c r="G30" i="1"/>
  <c r="G32" i="1"/>
  <c r="D30" i="1"/>
  <c r="D32" i="1"/>
  <c r="D27" i="1"/>
  <c r="D11" i="1"/>
  <c r="C29" i="1" l="1"/>
  <c r="C11" i="1"/>
  <c r="C10" i="1" s="1"/>
  <c r="C9" i="1" s="1"/>
  <c r="C8" i="1" s="1"/>
  <c r="D29" i="1" l="1"/>
  <c r="D10" i="1"/>
  <c r="E32" i="1" l="1"/>
  <c r="E31" i="1"/>
  <c r="E11" i="1"/>
  <c r="E16" i="1"/>
  <c r="E17" i="1"/>
  <c r="E18" i="1"/>
  <c r="E19" i="1"/>
  <c r="E20" i="1"/>
  <c r="E21" i="1"/>
  <c r="E22" i="1"/>
  <c r="E23" i="1"/>
  <c r="E24" i="1"/>
  <c r="E25" i="1"/>
  <c r="E26" i="1"/>
  <c r="E27" i="1"/>
  <c r="E28" i="1"/>
  <c r="E10" i="1"/>
  <c r="E29" i="1" l="1"/>
  <c r="D9" i="1"/>
  <c r="E14" i="1"/>
  <c r="A17" i="1"/>
  <c r="A18" i="1" s="1"/>
  <c r="A19" i="1" s="1"/>
  <c r="A20" i="1" s="1"/>
  <c r="A21" i="1" s="1"/>
  <c r="A22" i="1" s="1"/>
  <c r="A23" i="1" s="1"/>
  <c r="A24" i="1" s="1"/>
  <c r="A25" i="1" s="1"/>
  <c r="D8" i="1" l="1"/>
  <c r="E9" i="1"/>
  <c r="E8" i="1" l="1"/>
</calcChain>
</file>

<file path=xl/sharedStrings.xml><?xml version="1.0" encoding="utf-8"?>
<sst xmlns="http://schemas.openxmlformats.org/spreadsheetml/2006/main" count="43" uniqueCount="42">
  <si>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</si>
  <si>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</si>
  <si>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</si>
  <si>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</si>
  <si>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</si>
  <si>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</si>
  <si>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</si>
  <si>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</si>
  <si>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</si>
  <si>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</si>
  <si>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</si>
  <si>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</si>
  <si>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</si>
  <si>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</si>
  <si>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</si>
  <si>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</si>
  <si>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</si>
  <si>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</si>
  <si>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</si>
  <si>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</si>
  <si>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</si>
  <si>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</si>
  <si>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</si>
  <si>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</si>
  <si>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</si>
  <si>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</si>
  <si>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</si>
  <si>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</si>
  <si>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</si>
  <si>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</si>
  <si>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</si>
  <si>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</si>
  <si>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</si>
  <si>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</si>
  <si>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</si>
  <si>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</si>
  <si>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</si>
  <si>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</si>
  <si>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</si>
  <si>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THỪA THIÊN HUẾ</t>
  </si>
  <si>
    <t>ƯỚC THỰC HIỆN NĂM 2023</t>
  </si>
  <si>
    <t>ƯỚC THỰC HIỆN CHI NGÂN SÁCH ĐỊA PHƯƠNG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</si>
</sst>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26">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b/>
      <u/>
      <sz val="12"/>
      <name val="Times New Roman"/>
      <family val="1"/>
    </font>
    <font>
      <u/>
      <sz val="12"/>
      <name val="Times New Roman"/>
      <family val="1"/>
      <charset val="163"/>
    </font>
    <font>
      <sz val="14"/>
      <name val="Times New Roman"/>
      <family val="1"/>
      <charset val="163"/>
    </font>
    <font>
      <i/>
      <u/>
      <sz val="12"/>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b/>
      <i/>
      <sz val="12"/>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7" fillId="0" borderId="0" applyFont="0" applyFill="0" applyBorder="0" applyAlignment="0" applyProtection="0"/>
    <xf numFmtId="164" fontId="17" fillId="0" borderId="0" applyFont="0" applyFill="0" applyBorder="0" applyAlignment="0" applyProtection="0"/>
    <xf numFmtId="165" fontId="15" fillId="0" borderId="0" applyFont="0" applyFill="0" applyBorder="0" applyAlignment="0" applyProtection="0"/>
    <xf numFmtId="0" fontId="12" fillId="0" borderId="0"/>
    <xf numFmtId="0" fontId="13" fillId="0" borderId="0"/>
    <xf numFmtId="0" fontId="2" fillId="0" borderId="0"/>
    <xf numFmtId="0" fontId="24" fillId="0" borderId="0"/>
    <xf numFmtId="0" fontId="12" fillId="0" borderId="0"/>
    <xf numFmtId="0" fontId="17" fillId="0" borderId="0"/>
    <xf numFmtId="0" fontId="1" fillId="0" borderId="0"/>
  </cellStyleXfs>
  <cellXfs count="58">
    <xf numFmtId="0" fontId="0" fillId="0" borderId="0" xfId="0"/>
    <xf numFmtId="0" fontId="7" fillId="0" borderId="1" xfId="6" applyNumberFormat="1" applyFont="1" applyFill="1" applyBorder="1" applyAlignment="1">
      <alignment horizontal="center" vertical="center" wrapText="1"/>
    </xf>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3" fontId="18" fillId="0" borderId="3" xfId="0" applyNumberFormat="1" applyFont="1" applyFill="1" applyBorder="1"/>
    <xf numFmtId="0" fontId="4" fillId="0" borderId="3" xfId="0" applyFont="1" applyFill="1" applyBorder="1" applyAlignment="1">
      <alignment horizontal="center"/>
    </xf>
    <xf numFmtId="0" fontId="14" fillId="0" borderId="3" xfId="0" applyFont="1" applyFill="1" applyBorder="1" applyAlignment="1">
      <alignment horizontal="center"/>
    </xf>
    <xf numFmtId="0" fontId="3" fillId="0" borderId="3" xfId="0" applyFont="1" applyFill="1" applyBorder="1" applyAlignment="1">
      <alignment horizontal="center"/>
    </xf>
    <xf numFmtId="0" fontId="10" fillId="0" borderId="0" xfId="0" applyFont="1" applyFill="1"/>
    <xf numFmtId="0" fontId="4" fillId="0" borderId="3" xfId="0" applyFont="1" applyFill="1" applyBorder="1"/>
    <xf numFmtId="0" fontId="5" fillId="0" borderId="3" xfId="0" applyFont="1" applyFill="1" applyBorder="1"/>
    <xf numFmtId="0" fontId="4" fillId="0" borderId="4" xfId="0" applyFont="1" applyFill="1" applyBorder="1"/>
    <xf numFmtId="0" fontId="9" fillId="0" borderId="0" xfId="0" applyFont="1" applyFill="1" applyAlignment="1">
      <alignment horizontal="centerContinuous"/>
    </xf>
    <xf numFmtId="0" fontId="8" fillId="0" borderId="0" xfId="0" applyFont="1" applyFill="1"/>
    <xf numFmtId="0" fontId="4" fillId="0" borderId="3" xfId="0" applyFont="1" applyFill="1" applyBorder="1" applyAlignment="1">
      <alignment horizontal="center" vertical="center"/>
    </xf>
    <xf numFmtId="0" fontId="5" fillId="0" borderId="2" xfId="0" applyFont="1" applyFill="1" applyBorder="1"/>
    <xf numFmtId="0" fontId="4" fillId="0" borderId="4" xfId="0" applyFont="1" applyFill="1" applyBorder="1" applyAlignment="1">
      <alignment horizontal="center"/>
    </xf>
    <xf numFmtId="0" fontId="5" fillId="0" borderId="3" xfId="0" applyFont="1" applyFill="1" applyBorder="1" applyAlignment="1">
      <alignment horizontal="center" vertical="center"/>
    </xf>
    <xf numFmtId="0" fontId="14" fillId="0" borderId="3" xfId="0" applyFont="1" applyFill="1" applyBorder="1"/>
    <xf numFmtId="3" fontId="6" fillId="0" borderId="3" xfId="0" applyNumberFormat="1" applyFont="1" applyFill="1" applyBorder="1"/>
    <xf numFmtId="3" fontId="18" fillId="0" borderId="3" xfId="0" applyNumberFormat="1" applyFont="1" applyFill="1" applyBorder="1" applyAlignment="1">
      <alignment horizontal="right"/>
    </xf>
    <xf numFmtId="3" fontId="4" fillId="0" borderId="3" xfId="0" applyNumberFormat="1" applyFont="1" applyFill="1" applyBorder="1" applyAlignment="1">
      <alignment horizontal="right"/>
    </xf>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16" fillId="0" borderId="3" xfId="0" applyFont="1" applyFill="1" applyBorder="1" applyAlignment="1">
      <alignment wrapText="1"/>
    </xf>
    <xf numFmtId="3" fontId="19" fillId="0" borderId="3" xfId="0" applyNumberFormat="1" applyFont="1" applyFill="1" applyBorder="1"/>
    <xf numFmtId="0" fontId="20" fillId="0" borderId="0" xfId="0" applyFont="1" applyFill="1"/>
    <xf numFmtId="3" fontId="21" fillId="0" borderId="3" xfId="0" applyNumberFormat="1" applyFont="1" applyFill="1" applyBorder="1"/>
    <xf numFmtId="0" fontId="22" fillId="0" borderId="0" xfId="0" applyFont="1" applyFill="1"/>
    <xf numFmtId="3" fontId="19" fillId="0" borderId="4" xfId="0" applyNumberFormat="1" applyFont="1" applyFill="1" applyBorder="1"/>
    <xf numFmtId="0" fontId="11" fillId="0" borderId="0" xfId="0" applyFont="1" applyFill="1" applyAlignment="1">
      <alignment horizontal="right"/>
    </xf>
    <xf numFmtId="0" fontId="5" fillId="0" borderId="0" xfId="0" applyFont="1" applyFill="1" applyAlignment="1">
      <alignment horizontal="center"/>
    </xf>
    <xf numFmtId="3" fontId="5" fillId="0" borderId="3" xfId="0" applyNumberFormat="1" applyFont="1" applyFill="1" applyBorder="1"/>
    <xf numFmtId="3" fontId="25" fillId="0" borderId="3" xfId="0" applyNumberFormat="1" applyFont="1" applyFill="1" applyBorder="1"/>
    <xf numFmtId="3" fontId="5" fillId="0" borderId="2" xfId="0" applyNumberFormat="1" applyFont="1" applyFill="1" applyBorder="1"/>
    <xf numFmtId="3" fontId="5" fillId="0" borderId="2" xfId="0" applyNumberFormat="1" applyFont="1" applyFill="1" applyBorder="1" applyAlignment="1">
      <alignment horizontal="right"/>
    </xf>
    <xf numFmtId="3" fontId="4" fillId="0" borderId="4" xfId="0" applyNumberFormat="1" applyFont="1" applyFill="1" applyBorder="1" applyAlignment="1">
      <alignment horizontal="right"/>
    </xf>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23"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7" fillId="0" borderId="9" xfId="6" applyNumberFormat="1" applyFont="1" applyFill="1" applyBorder="1" applyAlignment="1">
      <alignment horizontal="center" vertical="center" wrapText="1"/>
    </xf>
    <xf numFmtId="3" fontId="5" fillId="0" borderId="3" xfId="0" applyNumberFormat="1" applyFont="1" applyFill="1" applyBorder="1" applyAlignment="1">
      <alignment horizontal="right"/>
    </xf>
    <xf numFmtId="3" fontId="25" fillId="0" borderId="3" xfId="0" applyNumberFormat="1" applyFont="1" applyFill="1" applyBorder="1" applyAlignment="1">
      <alignment horizontal="right"/>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B8" sqref="B8"/>
    </sheetView>
  </sheetViews>
  <sheetFormatPr defaultColWidth="12.85546875" defaultRowHeight="15.75"/>
  <cols>
    <col min="1" max="1" width="7.28515625" style="5" customWidth="1"/>
    <col min="2" max="2" width="72.85546875" style="5" customWidth="1"/>
    <col min="3" max="4" width="15.28515625" style="5" customWidth="1"/>
    <col min="5" max="6" width="13.5703125" style="4" customWidth="1"/>
    <col min="7" max="16384" width="12.85546875" style="5"/>
  </cols>
  <sheetData>
    <row r="1" spans="1:8" ht="21" customHeight="1">
      <c r="A1" s="3" t="s">
        <v>39</v>
      </c>
      <c r="B1" s="3"/>
      <c r="C1" s="4"/>
      <c r="D1" s="18"/>
      <c r="E1" s="44" t="s">
        <v>25</v>
      </c>
      <c r="F1" s="44"/>
    </row>
    <row r="2" spans="1:8" ht="18.75">
      <c r="A2" s="3"/>
      <c r="B2" s="3"/>
      <c r="C2" s="4"/>
      <c r="D2" s="18"/>
      <c r="E2" s="38"/>
      <c r="F2" s="38"/>
    </row>
    <row r="3" spans="1:8">
      <c r="A3" s="45" t="s">
        <v>41</v>
      </c>
      <c r="B3" s="45"/>
      <c r="C3" s="45"/>
      <c r="D3" s="45"/>
      <c r="E3" s="45"/>
      <c r="F3" s="45"/>
    </row>
    <row r="4" spans="1:8">
      <c r="A4" s="46"/>
      <c r="B4" s="46"/>
      <c r="C4" s="46"/>
      <c r="D4" s="46"/>
      <c r="E4" s="46"/>
      <c r="F4" s="46"/>
    </row>
    <row r="5" spans="1:8" ht="19.5" customHeight="1">
      <c r="A5" s="6"/>
      <c r="B5" s="6"/>
      <c r="C5" s="7"/>
      <c r="D5" s="47" t="s">
        <v>0</v>
      </c>
      <c r="E5" s="47"/>
      <c r="F5" s="47"/>
    </row>
    <row r="6" spans="1:8" s="19" customFormat="1" ht="37.5" customHeight="1">
      <c r="A6" s="48" t="s">
        <v>1</v>
      </c>
      <c r="B6" s="49" t="s">
        <v>2</v>
      </c>
      <c r="C6" s="50" t="s">
        <v>22</v>
      </c>
      <c r="D6" s="52" t="s">
        <v>40</v>
      </c>
      <c r="E6" s="54" t="s">
        <v>23</v>
      </c>
      <c r="F6" s="55"/>
    </row>
    <row r="7" spans="1:8" s="19" customFormat="1" ht="49.5" customHeight="1">
      <c r="A7" s="48"/>
      <c r="B7" s="48"/>
      <c r="C7" s="51"/>
      <c r="D7" s="53"/>
      <c r="E7" s="1" t="s">
        <v>22</v>
      </c>
      <c r="F7" s="2" t="s">
        <v>24</v>
      </c>
    </row>
    <row r="8" spans="1:8" s="7" customFormat="1" ht="20.100000000000001" customHeight="1">
      <c r="A8" s="8"/>
      <c r="B8" s="21" t="s">
        <v>9</v>
      </c>
      <c r="C8" s="41">
        <f>C9+C29</f>
        <v>14301331</v>
      </c>
      <c r="D8" s="41">
        <f>D9+D29</f>
        <v>14001819</v>
      </c>
      <c r="E8" s="42">
        <f>D8/C8*100</f>
        <v>97.905705420006015</v>
      </c>
      <c r="F8" s="42">
        <f>D8/G8*100</f>
        <v>119.23281099115577</v>
      </c>
      <c r="G8" s="7">
        <v>11743260</v>
      </c>
      <c r="H8" s="7">
        <v>11216697.642857142</v>
      </c>
    </row>
    <row r="9" spans="1:8" s="7" customFormat="1" ht="20.100000000000001" customHeight="1">
      <c r="A9" s="9" t="s">
        <v>3</v>
      </c>
      <c r="B9" s="16" t="s">
        <v>26</v>
      </c>
      <c r="C9" s="10">
        <f>C10+C14+C26+C27+C28</f>
        <v>11201731</v>
      </c>
      <c r="D9" s="10">
        <f>D10+D14+D26+D27+D28</f>
        <v>11233830</v>
      </c>
      <c r="E9" s="26">
        <f>D9/C9*100</f>
        <v>100.28655392635299</v>
      </c>
      <c r="F9" s="56">
        <f>D9/G9*100</f>
        <v>119.32574094025729</v>
      </c>
      <c r="G9" s="7">
        <v>9414423</v>
      </c>
    </row>
    <row r="10" spans="1:8" s="7" customFormat="1" ht="20.100000000000001" customHeight="1">
      <c r="A10" s="9" t="s">
        <v>5</v>
      </c>
      <c r="B10" s="16" t="s">
        <v>14</v>
      </c>
      <c r="C10" s="10">
        <f>C11+C13</f>
        <v>3218266</v>
      </c>
      <c r="D10" s="10">
        <f>D11+D13</f>
        <v>3008837</v>
      </c>
      <c r="E10" s="26">
        <f t="shared" ref="E10:F31" si="0">D10/C10*100</f>
        <v>93.492489433750976</v>
      </c>
      <c r="F10" s="56">
        <f>D10/G10*100</f>
        <v>163.13515143004463</v>
      </c>
      <c r="G10" s="7">
        <v>1844383</v>
      </c>
    </row>
    <row r="11" spans="1:8" s="7" customFormat="1" ht="20.100000000000001" customHeight="1">
      <c r="A11" s="11">
        <v>1</v>
      </c>
      <c r="B11" s="15" t="s">
        <v>15</v>
      </c>
      <c r="C11" s="25">
        <f>5556216-30000-2337950</f>
        <v>3188266</v>
      </c>
      <c r="D11" s="25">
        <f>5346787-4099-2337950</f>
        <v>3004738</v>
      </c>
      <c r="E11" s="27">
        <f t="shared" si="0"/>
        <v>94.243642155328317</v>
      </c>
      <c r="F11" s="27">
        <f>D11/G11*100</f>
        <v>165.06075919188433</v>
      </c>
      <c r="G11" s="7">
        <v>1820383</v>
      </c>
    </row>
    <row r="12" spans="1:8" s="14" customFormat="1" ht="48">
      <c r="A12" s="20">
        <v>2</v>
      </c>
      <c r="B12" s="28" t="s">
        <v>16</v>
      </c>
      <c r="C12" s="25"/>
      <c r="D12" s="25"/>
      <c r="E12" s="26"/>
      <c r="F12" s="27"/>
    </row>
    <row r="13" spans="1:8" s="7" customFormat="1" ht="20.100000000000001" customHeight="1">
      <c r="A13" s="11">
        <v>3</v>
      </c>
      <c r="B13" s="29" t="s">
        <v>17</v>
      </c>
      <c r="C13" s="25">
        <v>30000</v>
      </c>
      <c r="D13" s="25">
        <v>4099</v>
      </c>
      <c r="E13" s="26"/>
      <c r="F13" s="27"/>
      <c r="G13" s="7">
        <v>24000</v>
      </c>
    </row>
    <row r="14" spans="1:8" s="7" customFormat="1" ht="20.100000000000001" customHeight="1">
      <c r="A14" s="9" t="s">
        <v>38</v>
      </c>
      <c r="B14" s="16" t="s">
        <v>10</v>
      </c>
      <c r="C14" s="39">
        <v>7735834</v>
      </c>
      <c r="D14" s="39">
        <v>8213124</v>
      </c>
      <c r="E14" s="26">
        <f t="shared" si="0"/>
        <v>106.16985835011454</v>
      </c>
      <c r="F14" s="56">
        <f>D14/G14*100</f>
        <v>108.64853345214425</v>
      </c>
      <c r="G14" s="7">
        <v>7559351</v>
      </c>
    </row>
    <row r="15" spans="1:8" s="7" customFormat="1" ht="20.100000000000001" customHeight="1">
      <c r="A15" s="9"/>
      <c r="B15" s="24" t="s">
        <v>18</v>
      </c>
      <c r="C15" s="25"/>
      <c r="D15" s="25"/>
      <c r="E15" s="26"/>
      <c r="F15" s="27"/>
    </row>
    <row r="16" spans="1:8" s="7" customFormat="1" ht="20.100000000000001" customHeight="1">
      <c r="A16" s="11">
        <v>1</v>
      </c>
      <c r="B16" s="24" t="s">
        <v>19</v>
      </c>
      <c r="C16" s="25">
        <v>3321351</v>
      </c>
      <c r="D16" s="25">
        <v>3472851</v>
      </c>
      <c r="E16" s="27">
        <f t="shared" si="0"/>
        <v>104.56139685326843</v>
      </c>
      <c r="F16" s="27">
        <f>D16/G16*100</f>
        <v>107.74340023969513</v>
      </c>
      <c r="G16" s="7">
        <v>3223261</v>
      </c>
    </row>
    <row r="17" spans="1:7" s="7" customFormat="1" ht="20.100000000000001" customHeight="1">
      <c r="A17" s="11">
        <f>A16+1</f>
        <v>2</v>
      </c>
      <c r="B17" s="24" t="s">
        <v>20</v>
      </c>
      <c r="C17" s="25">
        <v>44843</v>
      </c>
      <c r="D17" s="25">
        <v>45853</v>
      </c>
      <c r="E17" s="27">
        <f t="shared" si="0"/>
        <v>102.25230247753272</v>
      </c>
      <c r="F17" s="27">
        <f t="shared" ref="F17:F27" si="1">D17/G17*100</f>
        <v>101.85843381523179</v>
      </c>
      <c r="G17" s="7">
        <v>45016.4</v>
      </c>
    </row>
    <row r="18" spans="1:7" s="7" customFormat="1" ht="20.100000000000001" customHeight="1">
      <c r="A18" s="11">
        <f t="shared" ref="A18:A25" si="2">A17+1</f>
        <v>3</v>
      </c>
      <c r="B18" s="24" t="s">
        <v>27</v>
      </c>
      <c r="C18" s="25">
        <v>693904</v>
      </c>
      <c r="D18" s="25">
        <v>703904</v>
      </c>
      <c r="E18" s="27">
        <f t="shared" si="0"/>
        <v>101.44112153842606</v>
      </c>
      <c r="F18" s="27">
        <f t="shared" si="1"/>
        <v>91.32821531487231</v>
      </c>
      <c r="G18" s="7">
        <v>770741</v>
      </c>
    </row>
    <row r="19" spans="1:7" s="7" customFormat="1" ht="20.100000000000001" customHeight="1">
      <c r="A19" s="11">
        <f t="shared" si="2"/>
        <v>4</v>
      </c>
      <c r="B19" s="24" t="s">
        <v>28</v>
      </c>
      <c r="C19" s="25">
        <v>130084</v>
      </c>
      <c r="D19" s="25">
        <v>135084</v>
      </c>
      <c r="E19" s="27">
        <f t="shared" si="0"/>
        <v>103.84367024384244</v>
      </c>
      <c r="F19" s="27">
        <f t="shared" si="1"/>
        <v>102.61256245029233</v>
      </c>
      <c r="G19" s="7">
        <v>131644.70000000001</v>
      </c>
    </row>
    <row r="20" spans="1:7" s="7" customFormat="1" ht="20.100000000000001" customHeight="1">
      <c r="A20" s="11">
        <f t="shared" si="2"/>
        <v>5</v>
      </c>
      <c r="B20" s="24" t="s">
        <v>29</v>
      </c>
      <c r="C20" s="25">
        <v>31689</v>
      </c>
      <c r="D20" s="25">
        <v>33689</v>
      </c>
      <c r="E20" s="27">
        <f t="shared" si="0"/>
        <v>106.3113383192906</v>
      </c>
      <c r="F20" s="27">
        <f t="shared" si="1"/>
        <v>116.65570137470134</v>
      </c>
      <c r="G20" s="7">
        <v>28879</v>
      </c>
    </row>
    <row r="21" spans="1:7" s="7" customFormat="1" ht="20.100000000000001" customHeight="1">
      <c r="A21" s="11">
        <f t="shared" si="2"/>
        <v>6</v>
      </c>
      <c r="B21" s="24" t="s">
        <v>30</v>
      </c>
      <c r="C21" s="25">
        <v>39129</v>
      </c>
      <c r="D21" s="25">
        <v>40129</v>
      </c>
      <c r="E21" s="27">
        <f t="shared" si="0"/>
        <v>102.55564926269518</v>
      </c>
      <c r="F21" s="27">
        <f t="shared" si="1"/>
        <v>95.72300939840656</v>
      </c>
      <c r="G21" s="7">
        <v>41922</v>
      </c>
    </row>
    <row r="22" spans="1:7" s="7" customFormat="1" ht="20.100000000000001" customHeight="1">
      <c r="A22" s="11">
        <f t="shared" si="2"/>
        <v>7</v>
      </c>
      <c r="B22" s="24" t="s">
        <v>31</v>
      </c>
      <c r="C22" s="25">
        <v>241300</v>
      </c>
      <c r="D22" s="25">
        <v>210804</v>
      </c>
      <c r="E22" s="27">
        <f t="shared" si="0"/>
        <v>87.361790302527979</v>
      </c>
      <c r="F22" s="27">
        <f t="shared" si="1"/>
        <v>91.43566009828713</v>
      </c>
      <c r="G22" s="7">
        <v>230549</v>
      </c>
    </row>
    <row r="23" spans="1:7" s="7" customFormat="1" ht="20.100000000000001" customHeight="1">
      <c r="A23" s="11">
        <f t="shared" si="2"/>
        <v>8</v>
      </c>
      <c r="B23" s="24" t="s">
        <v>32</v>
      </c>
      <c r="C23" s="25">
        <v>928510</v>
      </c>
      <c r="D23" s="25">
        <v>1037272</v>
      </c>
      <c r="E23" s="27">
        <f t="shared" si="0"/>
        <v>111.71360566929813</v>
      </c>
      <c r="F23" s="27">
        <f t="shared" si="1"/>
        <v>129.10975098060962</v>
      </c>
      <c r="G23" s="7">
        <v>803403.3</v>
      </c>
    </row>
    <row r="24" spans="1:7" s="7" customFormat="1" ht="20.100000000000001" customHeight="1">
      <c r="A24" s="11">
        <f t="shared" si="2"/>
        <v>9</v>
      </c>
      <c r="B24" s="24" t="s">
        <v>33</v>
      </c>
      <c r="C24" s="25">
        <v>1471511</v>
      </c>
      <c r="D24" s="25">
        <v>1580011</v>
      </c>
      <c r="E24" s="27">
        <f t="shared" si="0"/>
        <v>107.37337335568678</v>
      </c>
      <c r="F24" s="27">
        <f t="shared" si="1"/>
        <v>108.08112868747328</v>
      </c>
      <c r="G24" s="7">
        <v>1461875</v>
      </c>
    </row>
    <row r="25" spans="1:7" s="7" customFormat="1" ht="20.100000000000001" customHeight="1">
      <c r="A25" s="11">
        <f t="shared" si="2"/>
        <v>10</v>
      </c>
      <c r="B25" s="24" t="s">
        <v>21</v>
      </c>
      <c r="C25" s="25">
        <v>537976</v>
      </c>
      <c r="D25" s="25">
        <v>602000</v>
      </c>
      <c r="E25" s="27">
        <f t="shared" si="0"/>
        <v>111.90090264249706</v>
      </c>
      <c r="F25" s="27">
        <f t="shared" si="1"/>
        <v>119.67260596641493</v>
      </c>
      <c r="G25" s="7">
        <v>503039.1</v>
      </c>
    </row>
    <row r="26" spans="1:7" s="7" customFormat="1" ht="20.100000000000001" customHeight="1">
      <c r="A26" s="13" t="s">
        <v>6</v>
      </c>
      <c r="B26" s="30" t="s">
        <v>11</v>
      </c>
      <c r="C26" s="40">
        <v>10689</v>
      </c>
      <c r="D26" s="40">
        <v>10689</v>
      </c>
      <c r="E26" s="57">
        <f t="shared" si="0"/>
        <v>100</v>
      </c>
      <c r="F26" s="27">
        <f>D26/G26*100</f>
        <v>100</v>
      </c>
      <c r="G26" s="7">
        <v>10689</v>
      </c>
    </row>
    <row r="27" spans="1:7" s="7" customFormat="1" ht="20.100000000000001" customHeight="1">
      <c r="A27" s="9" t="s">
        <v>7</v>
      </c>
      <c r="B27" s="16" t="s">
        <v>12</v>
      </c>
      <c r="C27" s="40">
        <v>1180</v>
      </c>
      <c r="D27" s="40">
        <f>C27</f>
        <v>1180</v>
      </c>
      <c r="E27" s="57">
        <f t="shared" si="0"/>
        <v>100</v>
      </c>
      <c r="F27" s="26">
        <f t="shared" si="0"/>
        <v>8.4745762711864394</v>
      </c>
      <c r="G27" s="7">
        <v>0</v>
      </c>
    </row>
    <row r="28" spans="1:7" s="7" customFormat="1" ht="20.100000000000001" customHeight="1">
      <c r="A28" s="9" t="s">
        <v>8</v>
      </c>
      <c r="B28" s="16" t="s">
        <v>13</v>
      </c>
      <c r="C28" s="40">
        <v>235762</v>
      </c>
      <c r="D28" s="40"/>
      <c r="E28" s="27">
        <f t="shared" si="0"/>
        <v>0</v>
      </c>
      <c r="F28" s="26"/>
    </row>
    <row r="29" spans="1:7" s="7" customFormat="1" ht="18.75">
      <c r="A29" s="23" t="s">
        <v>4</v>
      </c>
      <c r="B29" s="31" t="s">
        <v>34</v>
      </c>
      <c r="C29" s="10">
        <f>C30+C31+C32</f>
        <v>3099600</v>
      </c>
      <c r="D29" s="10">
        <f>D30+D31+D32</f>
        <v>2767989</v>
      </c>
      <c r="E29" s="26">
        <f t="shared" si="0"/>
        <v>89.30149051490514</v>
      </c>
      <c r="F29" s="56">
        <f>D29/G29*100</f>
        <v>118.85713770435629</v>
      </c>
      <c r="G29" s="7">
        <v>2328837</v>
      </c>
    </row>
    <row r="30" spans="1:7" s="33" customFormat="1" ht="20.100000000000001" customHeight="1">
      <c r="A30" s="12">
        <v>1</v>
      </c>
      <c r="B30" s="24" t="s">
        <v>35</v>
      </c>
      <c r="C30" s="32">
        <v>663223</v>
      </c>
      <c r="D30" s="32">
        <f>331612</f>
        <v>331612</v>
      </c>
      <c r="E30" s="26">
        <f t="shared" si="0"/>
        <v>50.000075389424069</v>
      </c>
      <c r="F30" s="27">
        <f>D30/G30*100</f>
        <v>80.020462876047574</v>
      </c>
      <c r="G30" s="33">
        <f>458436-44027</f>
        <v>414409</v>
      </c>
    </row>
    <row r="31" spans="1:7" s="35" customFormat="1" ht="20.100000000000001" customHeight="1">
      <c r="A31" s="12">
        <v>2</v>
      </c>
      <c r="B31" s="24" t="s">
        <v>36</v>
      </c>
      <c r="C31" s="34">
        <v>2337950</v>
      </c>
      <c r="D31" s="34">
        <v>2337950</v>
      </c>
      <c r="E31" s="27">
        <f t="shared" si="0"/>
        <v>100</v>
      </c>
      <c r="F31" s="27">
        <f>D31/G31*100</f>
        <v>124.99725994586188</v>
      </c>
      <c r="G31" s="35">
        <v>1870401</v>
      </c>
    </row>
    <row r="32" spans="1:7" s="33" customFormat="1" ht="20.100000000000001" customHeight="1">
      <c r="A32" s="22">
        <v>3</v>
      </c>
      <c r="B32" s="17" t="s">
        <v>37</v>
      </c>
      <c r="C32" s="36">
        <v>98427</v>
      </c>
      <c r="D32" s="36">
        <f>C32</f>
        <v>98427</v>
      </c>
      <c r="E32" s="43">
        <f>D32/C32*100</f>
        <v>100</v>
      </c>
      <c r="F32" s="43">
        <f>D32/G32*100</f>
        <v>223.56054239443978</v>
      </c>
      <c r="G32" s="33">
        <f>44027</f>
        <v>44027</v>
      </c>
    </row>
    <row r="33" spans="1:6" ht="19.5" customHeight="1">
      <c r="A33" s="14"/>
      <c r="B33" s="14"/>
      <c r="C33" s="7"/>
      <c r="D33" s="7"/>
      <c r="E33" s="37"/>
      <c r="F33" s="37"/>
    </row>
    <row r="34" spans="1:6" ht="18.75" customHeight="1">
      <c r="A34" s="14"/>
      <c r="B34" s="14"/>
      <c r="C34" s="7"/>
      <c r="D34" s="7"/>
    </row>
    <row r="35" spans="1:6" ht="18.75">
      <c r="A35" s="7"/>
      <c r="B35" s="7"/>
      <c r="C35" s="7"/>
      <c r="D35" s="7"/>
    </row>
    <row r="36" spans="1:6" ht="18.75">
      <c r="A36" s="7"/>
      <c r="B36" s="7"/>
      <c r="C36" s="7"/>
      <c r="D36" s="7"/>
    </row>
    <row r="37" spans="1:6" ht="18.75">
      <c r="A37" s="7"/>
      <c r="B37" s="7"/>
      <c r="C37" s="7"/>
      <c r="D37" s="7"/>
    </row>
    <row r="38" spans="1:6" ht="18.75">
      <c r="A38" s="7"/>
      <c r="B38" s="7"/>
      <c r="C38" s="7"/>
      <c r="D38" s="7"/>
    </row>
  </sheetData>
  <mergeCells count="9">
    <mergeCell ref="E1:F1"/>
    <mergeCell ref="A3:F3"/>
    <mergeCell ref="A4:F4"/>
    <mergeCell ref="D5:F5"/>
    <mergeCell ref="A6:A7"/>
    <mergeCell ref="B6:B7"/>
    <mergeCell ref="C6:C7"/>
    <mergeCell ref="D6:D7"/>
    <mergeCell ref="E6:F6"/>
  </mergeCells>
  <pageMargins left="0.7" right="0.7" top="0.75"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D773C08-F1C5-4CF0-A3E3-9CDC3EAC21D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2024-01-15T07:37:33Z</cp:lastPrinted>
  <dcterms:created xsi:type="dcterms:W3CDTF">2018-08-22T07:49:45Z</dcterms:created>
  <dcterms:modified xsi:type="dcterms:W3CDTF">2024-01-15T07:38:53Z</dcterms:modified>
</cp:coreProperties>
</file>