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ĂM 2022\cong khai NSNN\cong khai du toan trinh HDND\da xong\"/>
    </mc:Choice>
  </mc:AlternateContent>
  <bookViews>
    <workbookView xWindow="0" yWindow="0" windowWidth="20490" windowHeight="745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 l="1"/>
  <c r="D35" i="1"/>
  <c r="D34" i="1" s="1"/>
  <c r="D32" i="1"/>
  <c r="D33" i="1" s="1"/>
  <c r="C34" i="1"/>
  <c r="C33" i="1" s="1"/>
  <c r="E34" i="1" l="1"/>
  <c r="E33" i="1" s="1"/>
  <c r="F29" i="1"/>
  <c r="F28" i="1"/>
  <c r="F27" i="1"/>
  <c r="F26" i="1"/>
  <c r="F25" i="1"/>
  <c r="F23" i="1"/>
  <c r="F21" i="1"/>
  <c r="F20" i="1"/>
  <c r="F19" i="1"/>
  <c r="F17" i="1"/>
  <c r="F18" i="1"/>
  <c r="F16" i="1"/>
  <c r="F13" i="1"/>
  <c r="F12" i="1"/>
  <c r="F11" i="1"/>
  <c r="F10" i="1"/>
  <c r="D29" i="1" l="1"/>
  <c r="D27" i="1"/>
  <c r="D19" i="1"/>
  <c r="D26" i="1"/>
  <c r="D25" i="1" s="1"/>
  <c r="D9" i="1"/>
  <c r="F9" i="1" s="1"/>
  <c r="D21" i="1"/>
  <c r="D18" i="1"/>
  <c r="D17" i="1" l="1"/>
  <c r="A27" i="1"/>
  <c r="A30" i="1" s="1"/>
  <c r="A31" i="1" s="1"/>
  <c r="A11" i="1"/>
  <c r="A14" i="1" s="1"/>
  <c r="A15" i="1" s="1"/>
  <c r="A16" i="1" s="1"/>
</calcChain>
</file>

<file path=xl/sharedStrings.xml><?xml version="1.0" encoding="utf-8"?>
<sst xmlns="http://schemas.openxmlformats.org/spreadsheetml/2006/main" count="58" uniqueCount="41">
  <si>
    <t>(Dự toán trình Hội đồng nhân dân)</t>
  </si>
  <si>
    <t>Đơn vị: Triệu đồng</t>
  </si>
  <si>
    <t>STT</t>
  </si>
  <si>
    <t>NỘI DUNG</t>
  </si>
  <si>
    <t>SO SÁNH (1)
(%)</t>
  </si>
  <si>
    <t>A</t>
  </si>
  <si>
    <t>B</t>
  </si>
  <si>
    <t>I</t>
  </si>
  <si>
    <t>II</t>
  </si>
  <si>
    <t>Thu bổ sung từ NSTW</t>
  </si>
  <si>
    <t>Thu bổ sung cân đối</t>
  </si>
  <si>
    <t>Thu bổ sung có mục tiêu</t>
  </si>
  <si>
    <t>III</t>
  </si>
  <si>
    <t>Thu từ quỹ dự trữ tài chính</t>
  </si>
  <si>
    <t>Thu kết dư</t>
  </si>
  <si>
    <t>Thu chuyển nguồn từ năm trước chuyển sang</t>
  </si>
  <si>
    <t>Chi chuyển nguồn sang năm sau</t>
  </si>
  <si>
    <t>Ghi chú:</t>
  </si>
  <si>
    <t>Biểu số 34/CK-NSNN</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</si>
  <si>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</si>
  <si>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</si>
  <si>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</si>
  <si>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</si>
  <si>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</si>
  <si>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</si>
  <si>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</si>
  <si>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</si>
  <si>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</si>
  <si>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Bội chi NSĐP/Bội thu NSĐP</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</si>
  <si>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</si>
  <si>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</si>
  <si>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</si>
  <si>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</si>
  <si>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</si>
  <si>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</si>
  <si>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</si>
  <si>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DỰ TOÁN NĂM 2022</t>
  </si>
  <si>
    <t>ƯỚC TH NĂM 2022</t>
  </si>
  <si>
    <t>DỰ TOÁN NĂM 2023</t>
  </si>
  <si>
    <t>CÂN ĐỐI NGUỒN THU, CHI DỰ TOÁN NGÂN SÁCH CẤP TỈNH VÀ NGÂN SÁCH HUYỆN NĂM 2023</t>
  </si>
  <si>
    <t>UBND TỈNH THỪA THIÊN 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</si>
</sst>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18">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b/>
      <sz val="12"/>
      <name val="Times New Romanh"/>
    </font>
    <font>
      <sz val="13"/>
      <name val=".VnTime"/>
      <family val="2"/>
    </font>
    <font>
      <sz val="11"/>
      <name val="Times New Roman"/>
      <family val="1"/>
      <charset val="163"/>
    </font>
    <font>
      <i/>
      <sz val="11"/>
      <name val="Times New Roman"/>
      <family val="1"/>
    </font>
    <font>
      <sz val="11"/>
      <color theme="1"/>
      <name val="Calibri"/>
      <family val="2"/>
      <charset val="163"/>
      <scheme val="minor"/>
    </font>
    <font>
      <b/>
      <sz val="14"/>
      <color rgb="FF000000"/>
      <name val="Times New Roman"/>
      <family val="1"/>
    </font>
    <font>
      <sz val="14"/>
      <color rgb="FF00000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43" fontId="13" fillId="0" borderId="0" applyFont="0" applyFill="0" applyBorder="0" applyAlignment="0" applyProtection="0"/>
    <xf numFmtId="164" fontId="13" fillId="0" borderId="0" applyFont="0" applyFill="0" applyBorder="0" applyAlignment="0" applyProtection="0"/>
    <xf numFmtId="165" fontId="12" fillId="0" borderId="0" applyFont="0" applyFill="0" applyBorder="0" applyAlignment="0" applyProtection="0"/>
    <xf numFmtId="0" fontId="9" fillId="0" borderId="0"/>
    <xf numFmtId="0" fontId="10" fillId="0" borderId="0"/>
    <xf numFmtId="0" fontId="2" fillId="0" borderId="0"/>
    <xf numFmtId="0" fontId="15" fillId="0" borderId="0"/>
    <xf numFmtId="0" fontId="9" fillId="0" borderId="0"/>
    <xf numFmtId="0" fontId="13" fillId="0" borderId="0"/>
    <xf numFmtId="0" fontId="1" fillId="0" borderId="0"/>
  </cellStyleXfs>
  <cellXfs count="45">
    <xf numFmtId="0" fontId="0" fillId="0" borderId="0" xfId="0"/>
    <xf numFmtId="0" fontId="3" fillId="0" borderId="0" xfId="0" applyFont="1" applyFill="1" applyAlignment="1">
      <alignment horizontal="right"/>
    </xf>
    <xf numFmtId="0" fontId="3" fillId="0" borderId="0" xfId="0" applyFont="1" applyFill="1"/>
    <xf numFmtId="0" fontId="7" fillId="0" borderId="0" xfId="0" applyFont="1" applyFill="1" applyAlignment="1">
      <alignment horizontal="left"/>
    </xf>
    <xf numFmtId="0" fontId="8"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3" fillId="0" borderId="2" xfId="0" applyFont="1" applyFill="1" applyBorder="1" applyAlignment="1">
      <alignment horizontal="center"/>
    </xf>
    <xf numFmtId="0" fontId="3" fillId="0" borderId="2" xfId="0" quotePrefix="1" applyFont="1" applyFill="1" applyBorder="1" applyAlignment="1">
      <alignment horizontal="center"/>
    </xf>
    <xf numFmtId="3" fontId="3" fillId="0" borderId="3" xfId="0" applyNumberFormat="1" applyFont="1" applyFill="1" applyBorder="1"/>
    <xf numFmtId="0" fontId="5" fillId="0" borderId="0" xfId="0" applyFont="1" applyFill="1"/>
    <xf numFmtId="0" fontId="7" fillId="0" borderId="0" xfId="0" applyFont="1" applyFill="1"/>
    <xf numFmtId="0" fontId="4" fillId="0" borderId="0" xfId="0" applyFont="1" applyFill="1" applyAlignment="1">
      <alignment horizontal="left"/>
    </xf>
    <xf numFmtId="0" fontId="11" fillId="0" borderId="1" xfId="0" applyFont="1" applyFill="1" applyBorder="1"/>
    <xf numFmtId="0" fontId="11" fillId="0" borderId="2" xfId="0" applyFont="1" applyFill="1" applyBorder="1"/>
    <xf numFmtId="0" fontId="3" fillId="0" borderId="2" xfId="0" applyFont="1" applyFill="1" applyBorder="1"/>
    <xf numFmtId="0" fontId="3" fillId="0" borderId="2" xfId="0" applyFont="1" applyFill="1" applyBorder="1" applyAlignment="1">
      <alignment wrapText="1"/>
    </xf>
    <xf numFmtId="0" fontId="4" fillId="0" borderId="2" xfId="0" applyFont="1" applyFill="1" applyBorder="1"/>
    <xf numFmtId="0" fontId="6" fillId="0" borderId="0" xfId="0" applyFont="1" applyFill="1"/>
    <xf numFmtId="0" fontId="4" fillId="0" borderId="2" xfId="0" applyFont="1" applyFill="1" applyBorder="1" applyAlignment="1">
      <alignment horizontal="left" wrapText="1"/>
    </xf>
    <xf numFmtId="0" fontId="3" fillId="0" borderId="4" xfId="0" applyFont="1" applyFill="1" applyBorder="1" applyAlignment="1">
      <alignment horizontal="center"/>
    </xf>
    <xf numFmtId="0" fontId="3" fillId="0" borderId="3" xfId="0" quotePrefix="1" applyFont="1" applyFill="1" applyBorder="1" applyAlignment="1">
      <alignment horizontal="center"/>
    </xf>
    <xf numFmtId="0" fontId="3" fillId="0" borderId="3" xfId="0" applyFont="1" applyFill="1" applyBorder="1"/>
    <xf numFmtId="3" fontId="16" fillId="0" borderId="2" xfId="0" applyNumberFormat="1" applyFont="1" applyBorder="1" applyAlignment="1">
      <alignment vertical="center" wrapText="1"/>
    </xf>
    <xf numFmtId="3" fontId="17" fillId="0" borderId="2" xfId="0" applyNumberFormat="1" applyFont="1" applyBorder="1" applyAlignment="1">
      <alignment vertical="center" wrapText="1"/>
    </xf>
    <xf numFmtId="3" fontId="16" fillId="0" borderId="2" xfId="0" applyNumberFormat="1" applyFont="1" applyFill="1" applyBorder="1" applyAlignment="1">
      <alignment vertical="center" wrapText="1"/>
    </xf>
    <xf numFmtId="3" fontId="17" fillId="0" borderId="2" xfId="0" applyNumberFormat="1" applyFont="1" applyFill="1" applyBorder="1" applyAlignment="1">
      <alignment vertical="center" wrapText="1"/>
    </xf>
    <xf numFmtId="3" fontId="4" fillId="0" borderId="0" xfId="0" applyNumberFormat="1" applyFont="1" applyFill="1" applyAlignment="1">
      <alignment horizontal="right"/>
    </xf>
    <xf numFmtId="3" fontId="3" fillId="0" borderId="2" xfId="0" applyNumberFormat="1" applyFont="1" applyFill="1" applyBorder="1"/>
    <xf numFmtId="3" fontId="4" fillId="0" borderId="2" xfId="0" applyNumberFormat="1" applyFont="1" applyFill="1" applyBorder="1"/>
    <xf numFmtId="3" fontId="3" fillId="0" borderId="0" xfId="0" applyNumberFormat="1" applyFont="1" applyFill="1"/>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4" fillId="0" borderId="0" xfId="0" applyFont="1" applyFill="1" applyAlignment="1">
      <alignment horizontal="center"/>
    </xf>
    <xf numFmtId="0" fontId="14" fillId="0" borderId="8" xfId="0" applyFont="1" applyFill="1" applyBorder="1" applyAlignment="1">
      <alignment horizontal="righ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3" fontId="4"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selection activeCell="E35" sqref="E35"/>
    </sheetView>
  </sheetViews>
  <sheetFormatPr defaultColWidth="12.85546875" defaultRowHeight="15.75"/>
  <cols>
    <col min="1" max="1" width="9" style="2" customWidth="1"/>
    <col min="2" max="2" width="44.85546875" style="2" customWidth="1"/>
    <col min="3" max="3" width="14.85546875" style="2" customWidth="1"/>
    <col min="4" max="4" width="16" style="2" customWidth="1"/>
    <col min="5" max="5" width="15.42578125" style="2" customWidth="1"/>
    <col min="6" max="6" width="13.5703125" style="31" customWidth="1"/>
    <col min="7" max="16384" width="12.85546875" style="2"/>
  </cols>
  <sheetData>
    <row r="1" spans="1:6" ht="21" customHeight="1">
      <c r="A1" s="13" t="s">
        <v>40</v>
      </c>
      <c r="B1" s="13"/>
      <c r="C1" s="1"/>
      <c r="D1" s="1"/>
      <c r="F1" s="28" t="s">
        <v>18</v>
      </c>
    </row>
    <row r="2" spans="1:6" ht="21" customHeight="1">
      <c r="A2" s="34" t="s">
        <v>39</v>
      </c>
      <c r="B2" s="34"/>
      <c r="C2" s="34"/>
      <c r="D2" s="34"/>
      <c r="E2" s="34"/>
      <c r="F2" s="34"/>
    </row>
    <row r="3" spans="1:6" ht="21" customHeight="1">
      <c r="A3" s="33" t="s">
        <v>0</v>
      </c>
      <c r="B3" s="33"/>
      <c r="C3" s="33"/>
      <c r="D3" s="33"/>
      <c r="E3" s="33"/>
      <c r="F3" s="33"/>
    </row>
    <row r="4" spans="1:6" ht="19.5" customHeight="1">
      <c r="A4" s="3"/>
      <c r="B4" s="3"/>
      <c r="C4" s="4"/>
      <c r="D4" s="4"/>
      <c r="E4" s="35" t="s">
        <v>1</v>
      </c>
      <c r="F4" s="35"/>
    </row>
    <row r="5" spans="1:6" ht="16.899999999999999" customHeight="1">
      <c r="A5" s="36" t="s">
        <v>2</v>
      </c>
      <c r="B5" s="39" t="s">
        <v>3</v>
      </c>
      <c r="C5" s="36" t="s">
        <v>36</v>
      </c>
      <c r="D5" s="36" t="s">
        <v>37</v>
      </c>
      <c r="E5" s="36" t="s">
        <v>38</v>
      </c>
      <c r="F5" s="42" t="s">
        <v>4</v>
      </c>
    </row>
    <row r="6" spans="1:6">
      <c r="A6" s="37"/>
      <c r="B6" s="40"/>
      <c r="C6" s="37"/>
      <c r="D6" s="37"/>
      <c r="E6" s="37"/>
      <c r="F6" s="43"/>
    </row>
    <row r="7" spans="1:6" ht="28.15" customHeight="1">
      <c r="A7" s="38"/>
      <c r="B7" s="41"/>
      <c r="C7" s="38"/>
      <c r="D7" s="38"/>
      <c r="E7" s="38"/>
      <c r="F7" s="44"/>
    </row>
    <row r="8" spans="1:6" s="4" customFormat="1" ht="20.100000000000001" customHeight="1">
      <c r="A8" s="5" t="s">
        <v>5</v>
      </c>
      <c r="B8" s="14" t="s">
        <v>19</v>
      </c>
      <c r="C8" s="6"/>
      <c r="D8" s="6"/>
      <c r="E8" s="6"/>
      <c r="F8" s="6"/>
    </row>
    <row r="9" spans="1:6" s="4" customFormat="1" ht="20.100000000000001" customHeight="1">
      <c r="A9" s="7" t="s">
        <v>7</v>
      </c>
      <c r="B9" s="15" t="s">
        <v>20</v>
      </c>
      <c r="C9" s="24">
        <v>10017029</v>
      </c>
      <c r="D9" s="26">
        <f>D10+D11</f>
        <v>14615329</v>
      </c>
      <c r="E9" s="24">
        <v>12051891</v>
      </c>
      <c r="F9" s="30">
        <f>E9/D9*100</f>
        <v>82.460620626466905</v>
      </c>
    </row>
    <row r="10" spans="1:6" s="4" customFormat="1" ht="20.100000000000001" customHeight="1">
      <c r="A10" s="8">
        <v>1</v>
      </c>
      <c r="B10" s="16" t="s">
        <v>21</v>
      </c>
      <c r="C10" s="25">
        <v>4461700</v>
      </c>
      <c r="D10" s="27">
        <v>9210000</v>
      </c>
      <c r="E10" s="25">
        <v>6975760</v>
      </c>
      <c r="F10" s="29">
        <f>E10/D10*100</f>
        <v>75.741150922909881</v>
      </c>
    </row>
    <row r="11" spans="1:6" s="4" customFormat="1" ht="20.100000000000001" customHeight="1">
      <c r="A11" s="9">
        <f>A10+1</f>
        <v>2</v>
      </c>
      <c r="B11" s="16" t="s">
        <v>9</v>
      </c>
      <c r="C11" s="25">
        <v>5405329</v>
      </c>
      <c r="D11" s="27">
        <v>5405329</v>
      </c>
      <c r="E11" s="25">
        <v>4906131</v>
      </c>
      <c r="F11" s="29">
        <f t="shared" ref="F11:F16" si="0">E11/D11*100</f>
        <v>90.764706459125804</v>
      </c>
    </row>
    <row r="12" spans="1:6" s="4" customFormat="1" ht="20.100000000000001" customHeight="1">
      <c r="A12" s="8" t="s">
        <v>22</v>
      </c>
      <c r="B12" s="16" t="s">
        <v>10</v>
      </c>
      <c r="C12" s="25">
        <v>3202724</v>
      </c>
      <c r="D12" s="27">
        <v>3202724</v>
      </c>
      <c r="E12" s="25">
        <v>1799531</v>
      </c>
      <c r="F12" s="29">
        <f t="shared" si="0"/>
        <v>56.187514128598025</v>
      </c>
    </row>
    <row r="13" spans="1:6" s="4" customFormat="1" ht="20.100000000000001" customHeight="1">
      <c r="A13" s="8" t="s">
        <v>22</v>
      </c>
      <c r="B13" s="16" t="s">
        <v>11</v>
      </c>
      <c r="C13" s="25">
        <v>2202605</v>
      </c>
      <c r="D13" s="27">
        <v>2202605</v>
      </c>
      <c r="E13" s="25">
        <v>3106600</v>
      </c>
      <c r="F13" s="29">
        <f t="shared" si="0"/>
        <v>141.04208425932021</v>
      </c>
    </row>
    <row r="14" spans="1:6" s="4" customFormat="1" ht="20.100000000000001" customHeight="1">
      <c r="A14" s="9">
        <f>A11+1</f>
        <v>3</v>
      </c>
      <c r="B14" s="16" t="s">
        <v>13</v>
      </c>
      <c r="C14" s="25">
        <v>0</v>
      </c>
      <c r="D14" s="27">
        <v>0</v>
      </c>
      <c r="E14" s="25">
        <v>0</v>
      </c>
      <c r="F14" s="29">
        <v>0</v>
      </c>
    </row>
    <row r="15" spans="1:6" s="4" customFormat="1" ht="20.100000000000001" customHeight="1">
      <c r="A15" s="9">
        <f>A14+1</f>
        <v>4</v>
      </c>
      <c r="B15" s="16" t="s">
        <v>14</v>
      </c>
      <c r="C15" s="25">
        <v>0</v>
      </c>
      <c r="D15" s="27">
        <v>0</v>
      </c>
      <c r="E15" s="25">
        <v>0</v>
      </c>
      <c r="F15" s="29"/>
    </row>
    <row r="16" spans="1:6" s="4" customFormat="1" ht="20.100000000000001" customHeight="1">
      <c r="A16" s="9">
        <f>A15+1</f>
        <v>5</v>
      </c>
      <c r="B16" s="16" t="s">
        <v>15</v>
      </c>
      <c r="C16" s="25">
        <v>150000</v>
      </c>
      <c r="D16" s="27">
        <v>150000</v>
      </c>
      <c r="E16" s="25">
        <v>170000</v>
      </c>
      <c r="F16" s="29">
        <f t="shared" si="0"/>
        <v>113.33333333333333</v>
      </c>
    </row>
    <row r="17" spans="1:6" s="4" customFormat="1" ht="20.100000000000001" customHeight="1">
      <c r="A17" s="7" t="s">
        <v>8</v>
      </c>
      <c r="B17" s="15" t="s">
        <v>23</v>
      </c>
      <c r="C17" s="24">
        <v>10420329</v>
      </c>
      <c r="D17" s="26">
        <f>D18+D19</f>
        <v>11129385</v>
      </c>
      <c r="E17" s="24">
        <v>12520490.560000001</v>
      </c>
      <c r="F17" s="30">
        <f>E17/C17*100</f>
        <v>120.15446498858147</v>
      </c>
    </row>
    <row r="18" spans="1:6" s="4" customFormat="1" ht="20.100000000000001" customHeight="1">
      <c r="A18" s="8">
        <v>1</v>
      </c>
      <c r="B18" s="17" t="s">
        <v>24</v>
      </c>
      <c r="C18" s="25">
        <v>6341329</v>
      </c>
      <c r="D18" s="27">
        <f>C18*1.1</f>
        <v>6975461.9000000004</v>
      </c>
      <c r="E18" s="25">
        <v>8165330.5600000005</v>
      </c>
      <c r="F18" s="29">
        <f>E18/C18*100</f>
        <v>128.76371120312479</v>
      </c>
    </row>
    <row r="19" spans="1:6" s="4" customFormat="1" ht="20.100000000000001" customHeight="1">
      <c r="A19" s="9">
        <v>2</v>
      </c>
      <c r="B19" s="16" t="s">
        <v>25</v>
      </c>
      <c r="C19" s="25">
        <v>4079000</v>
      </c>
      <c r="D19" s="25">
        <f>D20+D21</f>
        <v>4153923.1</v>
      </c>
      <c r="E19" s="25">
        <v>4355160</v>
      </c>
      <c r="F19" s="29">
        <f t="shared" ref="F19:F29" si="1">E19/C19*100</f>
        <v>106.77028683500858</v>
      </c>
    </row>
    <row r="20" spans="1:6" s="4" customFormat="1" ht="20.100000000000001" customHeight="1">
      <c r="A20" s="8" t="s">
        <v>22</v>
      </c>
      <c r="B20" s="16" t="s">
        <v>26</v>
      </c>
      <c r="C20" s="25">
        <v>3329769</v>
      </c>
      <c r="D20" s="25">
        <v>3329769</v>
      </c>
      <c r="E20" s="25">
        <v>3347371</v>
      </c>
      <c r="F20" s="29">
        <f t="shared" si="1"/>
        <v>100.52862525898945</v>
      </c>
    </row>
    <row r="21" spans="1:6" s="4" customFormat="1" ht="20.100000000000001" customHeight="1">
      <c r="A21" s="8" t="s">
        <v>22</v>
      </c>
      <c r="B21" s="16" t="s">
        <v>27</v>
      </c>
      <c r="C21" s="25">
        <v>749231</v>
      </c>
      <c r="D21" s="25">
        <f>C21*1.1</f>
        <v>824154.10000000009</v>
      </c>
      <c r="E21" s="25">
        <v>1007789</v>
      </c>
      <c r="F21" s="29">
        <f t="shared" si="1"/>
        <v>134.50978403189404</v>
      </c>
    </row>
    <row r="22" spans="1:6" s="4" customFormat="1" ht="20.100000000000001" customHeight="1">
      <c r="A22" s="9">
        <v>3</v>
      </c>
      <c r="B22" s="16" t="s">
        <v>16</v>
      </c>
      <c r="C22" s="25">
        <v>0</v>
      </c>
      <c r="D22" s="27"/>
      <c r="E22" s="25">
        <v>0</v>
      </c>
      <c r="F22" s="29"/>
    </row>
    <row r="23" spans="1:6" s="19" customFormat="1" ht="20.100000000000001" customHeight="1">
      <c r="A23" s="7" t="s">
        <v>12</v>
      </c>
      <c r="B23" s="18" t="s">
        <v>28</v>
      </c>
      <c r="C23" s="25">
        <v>403300</v>
      </c>
      <c r="D23" s="27">
        <v>164527</v>
      </c>
      <c r="E23" s="25">
        <v>468599.56000000052</v>
      </c>
      <c r="F23" s="29">
        <f t="shared" si="1"/>
        <v>116.19131167865126</v>
      </c>
    </row>
    <row r="24" spans="1:6" s="4" customFormat="1" ht="21" customHeight="1">
      <c r="A24" s="7" t="s">
        <v>6</v>
      </c>
      <c r="B24" s="20" t="s">
        <v>29</v>
      </c>
      <c r="C24" s="24"/>
      <c r="D24" s="26"/>
      <c r="E24" s="24"/>
      <c r="F24" s="29"/>
    </row>
    <row r="25" spans="1:6" s="4" customFormat="1" ht="20.100000000000001" customHeight="1">
      <c r="A25" s="7" t="s">
        <v>7</v>
      </c>
      <c r="B25" s="15" t="s">
        <v>20</v>
      </c>
      <c r="C25" s="24">
        <v>5577000</v>
      </c>
      <c r="D25" s="26">
        <f>D26+D27</f>
        <v>6789923.0999999996</v>
      </c>
      <c r="E25" s="24">
        <v>6357000</v>
      </c>
      <c r="F25" s="30">
        <f t="shared" si="1"/>
        <v>113.98601398601397</v>
      </c>
    </row>
    <row r="26" spans="1:6" s="4" customFormat="1" ht="20.100000000000001" customHeight="1">
      <c r="A26" s="8">
        <v>1</v>
      </c>
      <c r="B26" s="16" t="s">
        <v>30</v>
      </c>
      <c r="C26" s="24">
        <v>1498000</v>
      </c>
      <c r="D26" s="26">
        <f>11846000-D10</f>
        <v>2636000</v>
      </c>
      <c r="E26" s="24">
        <v>2001840</v>
      </c>
      <c r="F26" s="30">
        <f t="shared" si="1"/>
        <v>133.63417890520694</v>
      </c>
    </row>
    <row r="27" spans="1:6" s="4" customFormat="1" ht="20.100000000000001" customHeight="1">
      <c r="A27" s="9">
        <f>A26+1</f>
        <v>2</v>
      </c>
      <c r="B27" s="16" t="s">
        <v>31</v>
      </c>
      <c r="C27" s="25">
        <v>4079000</v>
      </c>
      <c r="D27" s="25">
        <f>D28+D29</f>
        <v>4153923.1</v>
      </c>
      <c r="E27" s="25">
        <v>4355160</v>
      </c>
      <c r="F27" s="29">
        <f t="shared" si="1"/>
        <v>106.77028683500858</v>
      </c>
    </row>
    <row r="28" spans="1:6" s="4" customFormat="1" ht="20.100000000000001" customHeight="1">
      <c r="A28" s="8" t="s">
        <v>22</v>
      </c>
      <c r="B28" s="16" t="s">
        <v>32</v>
      </c>
      <c r="C28" s="25">
        <v>3329769</v>
      </c>
      <c r="D28" s="25">
        <v>3329769</v>
      </c>
      <c r="E28" s="25">
        <v>3347371</v>
      </c>
      <c r="F28" s="29">
        <f t="shared" si="1"/>
        <v>100.52862525898945</v>
      </c>
    </row>
    <row r="29" spans="1:6" s="4" customFormat="1" ht="20.100000000000001" customHeight="1">
      <c r="A29" s="8" t="s">
        <v>22</v>
      </c>
      <c r="B29" s="16" t="s">
        <v>11</v>
      </c>
      <c r="C29" s="25">
        <v>749231</v>
      </c>
      <c r="D29" s="25">
        <f>C29*1.1</f>
        <v>824154.10000000009</v>
      </c>
      <c r="E29" s="25">
        <v>1007789</v>
      </c>
      <c r="F29" s="29">
        <f t="shared" si="1"/>
        <v>134.50978403189404</v>
      </c>
    </row>
    <row r="30" spans="1:6" s="4" customFormat="1" ht="20.100000000000001" customHeight="1">
      <c r="A30" s="9">
        <f>A27+1</f>
        <v>3</v>
      </c>
      <c r="B30" s="16" t="s">
        <v>14</v>
      </c>
      <c r="C30" s="25">
        <v>0</v>
      </c>
      <c r="D30" s="27">
        <v>0</v>
      </c>
      <c r="E30" s="25">
        <v>0</v>
      </c>
      <c r="F30" s="29"/>
    </row>
    <row r="31" spans="1:6" s="4" customFormat="1" ht="20.100000000000001" customHeight="1">
      <c r="A31" s="9">
        <f>A30+1</f>
        <v>4</v>
      </c>
      <c r="B31" s="16" t="s">
        <v>15</v>
      </c>
      <c r="C31" s="25">
        <v>0</v>
      </c>
      <c r="D31" s="27">
        <v>0</v>
      </c>
      <c r="E31" s="25">
        <v>0</v>
      </c>
      <c r="F31" s="29"/>
    </row>
    <row r="32" spans="1:6" s="4" customFormat="1" ht="20.100000000000001" customHeight="1">
      <c r="A32" s="7" t="s">
        <v>8</v>
      </c>
      <c r="B32" s="15" t="s">
        <v>23</v>
      </c>
      <c r="C32" s="24">
        <v>5577000</v>
      </c>
      <c r="D32" s="24">
        <f>C32*1.1</f>
        <v>6134700.0000000009</v>
      </c>
      <c r="E32" s="24">
        <v>6357000</v>
      </c>
      <c r="F32" s="29"/>
    </row>
    <row r="33" spans="1:6" s="4" customFormat="1" ht="20.100000000000001" customHeight="1">
      <c r="A33" s="21">
        <v>1</v>
      </c>
      <c r="B33" s="16" t="s">
        <v>33</v>
      </c>
      <c r="C33" s="24">
        <f>C32-C34</f>
        <v>4997060</v>
      </c>
      <c r="D33" s="24">
        <f>D32-D34</f>
        <v>5545713.9500000011</v>
      </c>
      <c r="E33" s="24">
        <f>E32-E34</f>
        <v>5790422</v>
      </c>
      <c r="F33" s="29"/>
    </row>
    <row r="34" spans="1:6" s="4" customFormat="1" ht="20.100000000000001" customHeight="1">
      <c r="A34" s="9">
        <v>2</v>
      </c>
      <c r="B34" s="16" t="s">
        <v>34</v>
      </c>
      <c r="C34" s="25">
        <f>C35+C36</f>
        <v>579940</v>
      </c>
      <c r="D34" s="25">
        <f>D35+D36</f>
        <v>588986.05000000005</v>
      </c>
      <c r="E34" s="25">
        <f>E35+E36</f>
        <v>566578</v>
      </c>
      <c r="F34" s="27"/>
    </row>
    <row r="35" spans="1:6" s="4" customFormat="1" ht="20.100000000000001" customHeight="1">
      <c r="A35" s="8" t="s">
        <v>22</v>
      </c>
      <c r="B35" s="16" t="s">
        <v>26</v>
      </c>
      <c r="C35" s="25">
        <v>519633</v>
      </c>
      <c r="D35" s="27">
        <f>C35</f>
        <v>519633</v>
      </c>
      <c r="E35" s="25">
        <v>484452</v>
      </c>
      <c r="F35" s="27"/>
    </row>
    <row r="36" spans="1:6" s="4" customFormat="1" ht="20.100000000000001" customHeight="1">
      <c r="A36" s="8" t="s">
        <v>22</v>
      </c>
      <c r="B36" s="16" t="s">
        <v>27</v>
      </c>
      <c r="C36" s="25">
        <v>60307</v>
      </c>
      <c r="D36" s="27">
        <f>C36*1.15</f>
        <v>69353.049999999988</v>
      </c>
      <c r="E36" s="25">
        <v>82126</v>
      </c>
      <c r="F36" s="27"/>
    </row>
    <row r="37" spans="1:6" s="4" customFormat="1" ht="20.100000000000001" customHeight="1">
      <c r="A37" s="22">
        <v>3</v>
      </c>
      <c r="B37" s="23" t="s">
        <v>16</v>
      </c>
      <c r="C37" s="10">
        <v>0</v>
      </c>
      <c r="D37" s="10">
        <v>0</v>
      </c>
      <c r="E37" s="10">
        <v>0</v>
      </c>
      <c r="F37" s="10"/>
    </row>
    <row r="38" spans="1:6" ht="7.5" customHeight="1">
      <c r="A38" s="4"/>
      <c r="B38" s="4"/>
      <c r="C38" s="4"/>
      <c r="D38" s="4"/>
      <c r="E38" s="4"/>
    </row>
    <row r="39" spans="1:6" ht="18.75">
      <c r="A39" s="11" t="s">
        <v>17</v>
      </c>
      <c r="B39" s="12"/>
      <c r="C39" s="4"/>
      <c r="D39" s="4"/>
      <c r="E39" s="4"/>
    </row>
    <row r="40" spans="1:6" ht="38.25" customHeight="1">
      <c r="A40" s="32" t="s">
        <v>35</v>
      </c>
      <c r="B40" s="32"/>
      <c r="C40" s="32"/>
      <c r="D40" s="32"/>
      <c r="E40" s="32"/>
      <c r="F40" s="32"/>
    </row>
    <row r="41" spans="1:6" ht="18.75">
      <c r="A41" s="4"/>
      <c r="B41" s="4"/>
      <c r="C41" s="4"/>
      <c r="D41" s="4"/>
      <c r="E41" s="4"/>
    </row>
  </sheetData>
  <mergeCells count="10">
    <mergeCell ref="A40:F40"/>
    <mergeCell ref="A3:F3"/>
    <mergeCell ref="A2:F2"/>
    <mergeCell ref="E4:F4"/>
    <mergeCell ref="A5:A7"/>
    <mergeCell ref="B5:B7"/>
    <mergeCell ref="C5:C7"/>
    <mergeCell ref="D5:D7"/>
    <mergeCell ref="E5:E7"/>
    <mergeCell ref="F5:F7"/>
  </mergeCells>
  <pageMargins left="0.39" right="0.2" top="0.75" bottom="0.75" header="0.3" footer="0.3"/>
  <pageSetup paperSize="9" scale="8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7F1925-FBBA-41FC-8EC0-B6D370654B5D}">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56328EB-8910-48C3-BAE5-AEC3DF9CDC8B}">
  <ds:schemaRefs>
    <ds:schemaRef ds:uri="http://schemas.microsoft.com/sharepoint/v3/contenttype/forms"/>
  </ds:schemaRefs>
</ds:datastoreItem>
</file>

<file path=customXml/itemProps3.xml><?xml version="1.0" encoding="utf-8"?>
<ds:datastoreItem xmlns:ds="http://schemas.openxmlformats.org/officeDocument/2006/customXml" ds:itemID="{83E79F0E-4D0E-4B10-98ED-3CBB19BB9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2023-01-16T07:23:30Z</cp:lastPrinted>
  <dcterms:created xsi:type="dcterms:W3CDTF">2018-08-22T07:49:45Z</dcterms:created>
  <dcterms:modified xsi:type="dcterms:W3CDTF">2023-01-16T07:28:36Z</dcterms:modified>
</cp:coreProperties>
</file>