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ÀI LIỆU QLNS NGA\NAM 2023\Cong khai NS\"/>
    </mc:Choice>
  </mc:AlternateContent>
  <bookViews>
    <workbookView minimized="1" xWindow="0" yWindow="0" windowWidth="20490" windowHeight="7755"/>
  </bookViews>
  <sheets>
    <sheet name="Sheet1" sheetId="1" r:id="rId1"/>
  </sheets>
  <definedNames>
    <definedName name="_xlnm.Print_Area" localSheetId="0">Sheet1!$A$1:$F$33</definedName>
    <definedName name="_xlnm.Print_Titles" localSheetId="0">Sheet1!$6:$7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 r="F31" i="1"/>
  <c r="F29" i="1"/>
  <c r="F25" i="1"/>
  <c r="F24" i="1"/>
  <c r="F23" i="1"/>
  <c r="F22" i="1"/>
  <c r="F21" i="1"/>
  <c r="F20" i="1"/>
  <c r="F19" i="1"/>
  <c r="F18" i="1"/>
  <c r="F17" i="1"/>
  <c r="F16" i="1"/>
  <c r="F14" i="1"/>
  <c r="G29" i="1"/>
  <c r="F10" i="1"/>
  <c r="G10" i="1"/>
  <c r="G9" i="1"/>
  <c r="D11" i="1"/>
  <c r="C10" i="1"/>
  <c r="C11" i="1"/>
  <c r="H9" i="1"/>
  <c r="D29" i="1" l="1"/>
  <c r="D10" i="1"/>
  <c r="E32" i="1" l="1"/>
  <c r="E31" i="1"/>
  <c r="E11" i="1"/>
  <c r="E16" i="1"/>
  <c r="E17" i="1"/>
  <c r="E18" i="1"/>
  <c r="E19" i="1"/>
  <c r="E20" i="1"/>
  <c r="E21" i="1"/>
  <c r="E22" i="1"/>
  <c r="E23" i="1"/>
  <c r="E24" i="1"/>
  <c r="E25" i="1"/>
  <c r="E26" i="1"/>
  <c r="E27" i="1"/>
  <c r="E28" i="1"/>
  <c r="E10" i="1"/>
  <c r="C29" i="1"/>
  <c r="E29" i="1" l="1"/>
  <c r="D9" i="1"/>
  <c r="F9" i="1" s="1"/>
  <c r="C9" i="1"/>
  <c r="C8" i="1" s="1"/>
  <c r="H10" i="1" s="1"/>
  <c r="H11" i="1" s="1"/>
  <c r="E14" i="1"/>
  <c r="A17" i="1"/>
  <c r="A18" i="1" s="1"/>
  <c r="A19" i="1" s="1"/>
  <c r="A20" i="1" s="1"/>
  <c r="A21" i="1" s="1"/>
  <c r="A22" i="1" s="1"/>
  <c r="A23" i="1" s="1"/>
  <c r="A24" i="1" s="1"/>
  <c r="A25" i="1" s="1"/>
  <c r="D8" i="1" l="1"/>
  <c r="F8" i="1" s="1"/>
  <c r="E9" i="1"/>
  <c r="E8" i="1" l="1"/>
</calcChain>
</file>

<file path=xl/sharedStrings.xml><?xml version="1.0" encoding="utf-8"?>
<sst xmlns="http://schemas.openxmlformats.org/spreadsheetml/2006/main" count="44" uniqueCount="43">
  <si>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</si>
  <si>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</si>
  <si>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</si>
  <si>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</si>
  <si>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</si>
  <si>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</si>
  <si>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</si>
  <si>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</si>
  <si>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</si>
  <si>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</si>
  <si>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</si>
  <si>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</si>
  <si>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</si>
  <si>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</si>
  <si>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</si>
  <si>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</si>
  <si>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</si>
  <si>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</si>
  <si>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</si>
  <si>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</si>
  <si>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</si>
  <si>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</si>
  <si>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</si>
  <si>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</si>
  <si>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</si>
  <si>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</si>
  <si>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</si>
  <si>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</si>
  <si>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</si>
  <si>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</si>
  <si>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</si>
  <si>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</si>
  <si>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</si>
  <si>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</si>
  <si>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</si>
  <si>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</si>
  <si>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</si>
  <si>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</si>
  <si>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THỪA THIÊN HUẾ</t>
  </si>
  <si>
    <t>SO SÁNH THỰC HIỆN VỚI (%)</t>
  </si>
  <si>
    <t>THỰC HIỆN CHI NGÂN SÁCH ĐỊA PHƯƠNG QUÝ I NĂM 2023</t>
  </si>
  <si>
    <r>
      <rPr>
        <b/>
        <i/>
        <sz val="14"/>
        <rFont val="Times New Roman"/>
        <family val="1"/>
      </rPr>
      <t>Ghi chú</t>
    </r>
    <r>
      <rPr>
        <i/>
        <sz val="14"/>
        <rFont val="Times New Roman"/>
        <family val="1"/>
      </rPr>
      <t>: Tổng chi trên chưa bao gồm chi cải cách tiền lương và chi từ nguồn thu huy động, đóng góp</t>
    </r>
  </si>
  <si>
    <t>THỰC HIỆN 
QUÝ 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</si>
</sst>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_(&quot;$&quot;* \(#,##0.00\);_(&quot;$&quot;* &quot;-&quot;??_);_(@_)"/>
    <numFmt numFmtId="165" formatCode="#,###;\-#,###;&quot;&quot;;_(@_)"/>
  </numFmts>
  <fonts count="27">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b/>
      <sz val="12"/>
      <name val="Times New Roman h"/>
    </font>
    <font>
      <sz val="11"/>
      <name val="Times New Roman"/>
      <family val="1"/>
      <charset val="163"/>
    </font>
    <font>
      <b/>
      <u/>
      <sz val="12"/>
      <name val="Times New Roman"/>
      <family val="1"/>
    </font>
    <font>
      <u/>
      <sz val="12"/>
      <name val="Times New Roman"/>
      <family val="1"/>
      <charset val="163"/>
    </font>
    <font>
      <sz val="14"/>
      <name val="Times New Roman"/>
      <family val="1"/>
      <charset val="163"/>
    </font>
    <font>
      <i/>
      <u/>
      <sz val="12"/>
      <name val="Times New Roman"/>
      <family val="1"/>
      <charset val="163"/>
    </font>
    <font>
      <i/>
      <sz val="14"/>
      <name val="Times New Roman"/>
      <family val="1"/>
      <charset val="163"/>
    </font>
    <font>
      <i/>
      <sz val="11"/>
      <name val="Times New Roman"/>
      <family val="1"/>
    </font>
    <font>
      <sz val="11"/>
      <color theme="1"/>
      <name val="Calibri"/>
      <family val="2"/>
      <charset val="163"/>
      <scheme val="minor"/>
    </font>
    <font>
      <b/>
      <i/>
      <sz val="12"/>
      <name val="Times New Roman"/>
      <family val="1"/>
    </font>
    <font>
      <b/>
      <i/>
      <sz val="14"/>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7" fillId="0" borderId="0" applyFont="0" applyFill="0" applyBorder="0" applyAlignment="0" applyProtection="0"/>
    <xf numFmtId="164" fontId="17" fillId="0" borderId="0" applyFont="0" applyFill="0" applyBorder="0" applyAlignment="0" applyProtection="0"/>
    <xf numFmtId="165" fontId="15" fillId="0" borderId="0" applyFont="0" applyFill="0" applyBorder="0" applyAlignment="0" applyProtection="0"/>
    <xf numFmtId="0" fontId="12" fillId="0" borderId="0"/>
    <xf numFmtId="0" fontId="13" fillId="0" borderId="0"/>
    <xf numFmtId="0" fontId="2" fillId="0" borderId="0"/>
    <xf numFmtId="0" fontId="24" fillId="0" borderId="0"/>
    <xf numFmtId="0" fontId="12" fillId="0" borderId="0"/>
    <xf numFmtId="0" fontId="17" fillId="0" borderId="0"/>
    <xf numFmtId="0" fontId="1" fillId="0" borderId="0"/>
  </cellStyleXfs>
  <cellXfs count="59">
    <xf numFmtId="0" fontId="0" fillId="0" borderId="0" xfId="0"/>
    <xf numFmtId="0" fontId="7" fillId="0" borderId="1" xfId="6" applyNumberFormat="1" applyFont="1" applyFill="1" applyBorder="1" applyAlignment="1">
      <alignment horizontal="center" vertical="center" wrapText="1"/>
    </xf>
    <xf numFmtId="14" fontId="7" fillId="0" borderId="1" xfId="6" applyNumberFormat="1" applyFont="1" applyFill="1" applyBorder="1" applyAlignment="1">
      <alignment horizontal="center" vertical="center" wrapText="1"/>
    </xf>
    <xf numFmtId="0" fontId="5" fillId="0" borderId="0" xfId="0" applyFont="1" applyFill="1" applyAlignment="1"/>
    <xf numFmtId="0" fontId="4" fillId="0" borderId="0" xfId="0" applyFont="1" applyFill="1" applyAlignment="1">
      <alignment horizontal="right"/>
    </xf>
    <xf numFmtId="0" fontId="4" fillId="0" borderId="0" xfId="0" applyFont="1" applyFill="1"/>
    <xf numFmtId="0" fontId="10" fillId="0" borderId="0" xfId="0" applyFont="1" applyFill="1" applyAlignment="1">
      <alignment horizontal="left"/>
    </xf>
    <xf numFmtId="0" fontId="11" fillId="0" borderId="0" xfId="0" applyFont="1" applyFill="1"/>
    <xf numFmtId="0" fontId="5" fillId="0" borderId="2" xfId="0" applyFont="1" applyFill="1" applyBorder="1" applyAlignment="1">
      <alignment horizontal="center"/>
    </xf>
    <xf numFmtId="0" fontId="5" fillId="0" borderId="3" xfId="0" applyFont="1" applyFill="1" applyBorder="1" applyAlignment="1">
      <alignment horizontal="center"/>
    </xf>
    <xf numFmtId="3" fontId="18" fillId="0" borderId="3" xfId="0" applyNumberFormat="1" applyFont="1" applyFill="1" applyBorder="1"/>
    <xf numFmtId="0" fontId="4" fillId="0" borderId="3" xfId="0" applyFont="1" applyFill="1" applyBorder="1" applyAlignment="1">
      <alignment horizontal="center"/>
    </xf>
    <xf numFmtId="0" fontId="14" fillId="0" borderId="3" xfId="0" applyFont="1" applyFill="1" applyBorder="1" applyAlignment="1">
      <alignment horizontal="center"/>
    </xf>
    <xf numFmtId="0" fontId="3" fillId="0" borderId="3" xfId="0" applyFont="1" applyFill="1" applyBorder="1" applyAlignment="1">
      <alignment horizontal="center"/>
    </xf>
    <xf numFmtId="0" fontId="10" fillId="0" borderId="0" xfId="0" applyFont="1" applyFill="1"/>
    <xf numFmtId="0" fontId="4" fillId="0" borderId="3" xfId="0" applyFont="1" applyFill="1" applyBorder="1"/>
    <xf numFmtId="0" fontId="5" fillId="0" borderId="3" xfId="0" applyFont="1" applyFill="1" applyBorder="1"/>
    <xf numFmtId="0" fontId="4" fillId="0" borderId="4" xfId="0" applyFont="1" applyFill="1" applyBorder="1"/>
    <xf numFmtId="0" fontId="9" fillId="0" borderId="0" xfId="0" applyFont="1" applyFill="1" applyAlignment="1">
      <alignment horizontal="centerContinuous"/>
    </xf>
    <xf numFmtId="0" fontId="8" fillId="0" borderId="0" xfId="0" applyFont="1" applyFill="1"/>
    <xf numFmtId="0" fontId="4" fillId="0" borderId="3" xfId="0" applyFont="1" applyFill="1" applyBorder="1" applyAlignment="1">
      <alignment horizontal="center" vertical="center"/>
    </xf>
    <xf numFmtId="0" fontId="5" fillId="0" borderId="2" xfId="0" applyFont="1" applyFill="1" applyBorder="1"/>
    <xf numFmtId="0" fontId="4" fillId="0" borderId="4" xfId="0" applyFont="1" applyFill="1" applyBorder="1" applyAlignment="1">
      <alignment horizontal="center"/>
    </xf>
    <xf numFmtId="0" fontId="5" fillId="0" borderId="3" xfId="0" applyFont="1" applyFill="1" applyBorder="1" applyAlignment="1">
      <alignment horizontal="center" vertical="center"/>
    </xf>
    <xf numFmtId="0" fontId="14" fillId="0" borderId="3" xfId="0" applyFont="1" applyFill="1" applyBorder="1"/>
    <xf numFmtId="3" fontId="6" fillId="0" borderId="3" xfId="0" applyNumberFormat="1" applyFont="1" applyFill="1" applyBorder="1"/>
    <xf numFmtId="3" fontId="18" fillId="0" borderId="3" xfId="0" applyNumberFormat="1" applyFont="1" applyFill="1" applyBorder="1" applyAlignment="1">
      <alignment horizontal="right"/>
    </xf>
    <xf numFmtId="3" fontId="4" fillId="0" borderId="3" xfId="0" applyNumberFormat="1" applyFont="1" applyFill="1" applyBorder="1" applyAlignment="1">
      <alignment horizontal="right"/>
    </xf>
    <xf numFmtId="0" fontId="4" fillId="0" borderId="3" xfId="0" applyFont="1" applyFill="1" applyBorder="1" applyAlignment="1">
      <alignment horizontal="justify" wrapText="1"/>
    </xf>
    <xf numFmtId="0" fontId="4" fillId="0" borderId="3" xfId="0" applyFont="1" applyFill="1" applyBorder="1" applyAlignment="1">
      <alignment horizontal="left" wrapText="1"/>
    </xf>
    <xf numFmtId="0" fontId="3" fillId="0" borderId="3" xfId="0" applyFont="1" applyFill="1" applyBorder="1" applyAlignment="1">
      <alignment horizontal="left" wrapText="1"/>
    </xf>
    <xf numFmtId="0" fontId="16" fillId="0" borderId="3" xfId="0" applyFont="1" applyFill="1" applyBorder="1" applyAlignment="1">
      <alignment wrapText="1"/>
    </xf>
    <xf numFmtId="3" fontId="19" fillId="0" borderId="3" xfId="0" applyNumberFormat="1" applyFont="1" applyFill="1" applyBorder="1"/>
    <xf numFmtId="3" fontId="19" fillId="0" borderId="3" xfId="0" applyNumberFormat="1" applyFont="1" applyFill="1" applyBorder="1" applyAlignment="1">
      <alignment horizontal="right"/>
    </xf>
    <xf numFmtId="0" fontId="20" fillId="0" borderId="0" xfId="0" applyFont="1" applyFill="1"/>
    <xf numFmtId="3" fontId="21" fillId="0" borderId="3" xfId="0" applyNumberFormat="1" applyFont="1" applyFill="1" applyBorder="1"/>
    <xf numFmtId="0" fontId="22" fillId="0" borderId="0" xfId="0" applyFont="1" applyFill="1"/>
    <xf numFmtId="3" fontId="19" fillId="0" borderId="4" xfId="0" applyNumberFormat="1" applyFont="1" applyFill="1" applyBorder="1"/>
    <xf numFmtId="0" fontId="11" fillId="0" borderId="0" xfId="0" applyFont="1" applyFill="1" applyAlignment="1">
      <alignment horizontal="right"/>
    </xf>
    <xf numFmtId="0" fontId="5" fillId="0" borderId="0" xfId="0" applyFont="1" applyFill="1" applyAlignment="1">
      <alignment horizontal="center"/>
    </xf>
    <xf numFmtId="3" fontId="5" fillId="0" borderId="3" xfId="0" applyNumberFormat="1" applyFont="1" applyFill="1" applyBorder="1"/>
    <xf numFmtId="3" fontId="25" fillId="0" borderId="3" xfId="0" applyNumberFormat="1" applyFont="1" applyFill="1" applyBorder="1"/>
    <xf numFmtId="3" fontId="5" fillId="0" borderId="2" xfId="0" applyNumberFormat="1" applyFont="1" applyFill="1" applyBorder="1"/>
    <xf numFmtId="3" fontId="5" fillId="0" borderId="2" xfId="0" applyNumberFormat="1" applyFont="1" applyFill="1" applyBorder="1" applyAlignment="1">
      <alignment horizontal="right"/>
    </xf>
    <xf numFmtId="3" fontId="4" fillId="0" borderId="4" xfId="0" applyNumberFormat="1" applyFont="1" applyFill="1" applyBorder="1" applyAlignment="1">
      <alignment horizontal="right"/>
    </xf>
    <xf numFmtId="3" fontId="11" fillId="0" borderId="0" xfId="0" applyNumberFormat="1" applyFont="1" applyFill="1"/>
    <xf numFmtId="3" fontId="5" fillId="0" borderId="3" xfId="0" applyNumberFormat="1" applyFont="1" applyFill="1" applyBorder="1" applyAlignment="1">
      <alignment horizontal="right"/>
    </xf>
    <xf numFmtId="0" fontId="5" fillId="0" borderId="0" xfId="0" applyFont="1" applyFill="1" applyAlignment="1">
      <alignment horizontal="center"/>
    </xf>
    <xf numFmtId="0" fontId="5" fillId="0" borderId="0" xfId="0" applyFont="1" applyFill="1" applyAlignment="1">
      <alignment horizontal="center" wrapText="1"/>
    </xf>
    <xf numFmtId="0" fontId="6" fillId="0" borderId="0" xfId="0" applyNumberFormat="1" applyFont="1" applyFill="1" applyBorder="1" applyAlignment="1">
      <alignment horizontal="center" vertical="center" wrapText="1"/>
    </xf>
    <xf numFmtId="0" fontId="23" fillId="0" borderId="0" xfId="0" applyFont="1" applyFill="1" applyBorder="1" applyAlignment="1">
      <alignment horizontal="right"/>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6"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8" xfId="6" applyNumberFormat="1" applyFont="1" applyFill="1" applyBorder="1" applyAlignment="1">
      <alignment horizontal="center" vertical="center" wrapText="1"/>
    </xf>
    <xf numFmtId="0" fontId="7" fillId="0" borderId="9" xfId="6" applyNumberFormat="1" applyFont="1" applyFill="1" applyBorder="1" applyAlignment="1">
      <alignment horizontal="center" vertical="center" wrapText="1"/>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workbookViewId="0">
      <selection activeCell="C10" sqref="C10"/>
    </sheetView>
  </sheetViews>
  <sheetFormatPr defaultColWidth="12.85546875" defaultRowHeight="15.75"/>
  <cols>
    <col min="1" max="1" width="7.28515625" style="5" customWidth="1"/>
    <col min="2" max="2" width="72.85546875" style="5" customWidth="1"/>
    <col min="3" max="4" width="15.28515625" style="5" customWidth="1"/>
    <col min="5" max="6" width="13.5703125" style="4" customWidth="1"/>
    <col min="7" max="16384" width="12.85546875" style="5"/>
  </cols>
  <sheetData>
    <row r="1" spans="1:8" ht="21" customHeight="1">
      <c r="A1" s="3" t="s">
        <v>38</v>
      </c>
      <c r="B1" s="3"/>
      <c r="C1" s="4"/>
      <c r="D1" s="18"/>
      <c r="E1" s="47" t="s">
        <v>24</v>
      </c>
      <c r="F1" s="47"/>
    </row>
    <row r="2" spans="1:8" ht="18.75">
      <c r="A2" s="3"/>
      <c r="B2" s="3"/>
      <c r="C2" s="4"/>
      <c r="D2" s="18"/>
      <c r="E2" s="39"/>
      <c r="F2" s="39"/>
    </row>
    <row r="3" spans="1:8">
      <c r="A3" s="48" t="s">
        <v>40</v>
      </c>
      <c r="B3" s="48"/>
      <c r="C3" s="48"/>
      <c r="D3" s="48"/>
      <c r="E3" s="48"/>
      <c r="F3" s="48"/>
    </row>
    <row r="4" spans="1:8">
      <c r="A4" s="49"/>
      <c r="B4" s="49"/>
      <c r="C4" s="49"/>
      <c r="D4" s="49"/>
      <c r="E4" s="49"/>
      <c r="F4" s="49"/>
    </row>
    <row r="5" spans="1:8" ht="19.5" customHeight="1">
      <c r="A5" s="6"/>
      <c r="B5" s="6"/>
      <c r="C5" s="7"/>
      <c r="D5" s="50" t="s">
        <v>0</v>
      </c>
      <c r="E5" s="50"/>
      <c r="F5" s="50"/>
    </row>
    <row r="6" spans="1:8" s="19" customFormat="1" ht="37.5" customHeight="1">
      <c r="A6" s="51" t="s">
        <v>1</v>
      </c>
      <c r="B6" s="52" t="s">
        <v>2</v>
      </c>
      <c r="C6" s="53" t="s">
        <v>22</v>
      </c>
      <c r="D6" s="55" t="s">
        <v>42</v>
      </c>
      <c r="E6" s="57" t="s">
        <v>39</v>
      </c>
      <c r="F6" s="58"/>
    </row>
    <row r="7" spans="1:8" s="19" customFormat="1" ht="49.5" customHeight="1">
      <c r="A7" s="51"/>
      <c r="B7" s="51"/>
      <c r="C7" s="54"/>
      <c r="D7" s="56"/>
      <c r="E7" s="1" t="s">
        <v>22</v>
      </c>
      <c r="F7" s="2" t="s">
        <v>23</v>
      </c>
    </row>
    <row r="8" spans="1:8" s="7" customFormat="1" ht="20.100000000000001" customHeight="1">
      <c r="A8" s="8"/>
      <c r="B8" s="21" t="s">
        <v>9</v>
      </c>
      <c r="C8" s="42">
        <f>C9+C29</f>
        <v>14301331</v>
      </c>
      <c r="D8" s="42">
        <f>D9+D29</f>
        <v>2601216</v>
      </c>
      <c r="E8" s="43">
        <f>D8/C8*100</f>
        <v>18.188628736723874</v>
      </c>
      <c r="F8" s="43">
        <f>D8/1918131*100</f>
        <v>135.61200981580507</v>
      </c>
      <c r="H8" s="7">
        <v>11216697.642857142</v>
      </c>
    </row>
    <row r="9" spans="1:8" s="7" customFormat="1" ht="20.100000000000001" customHeight="1">
      <c r="A9" s="9" t="s">
        <v>3</v>
      </c>
      <c r="B9" s="16" t="s">
        <v>25</v>
      </c>
      <c r="C9" s="10">
        <f>C10+C14+C26+C27+C28</f>
        <v>11201731</v>
      </c>
      <c r="D9" s="10">
        <f>D10+D14+D26+D27+D28</f>
        <v>2144486</v>
      </c>
      <c r="E9" s="26">
        <f>D9/C9*100</f>
        <v>19.144237618275248</v>
      </c>
      <c r="F9" s="26">
        <f>D9/G9*100</f>
        <v>122.99404267912539</v>
      </c>
      <c r="G9" s="7">
        <f>1909626-166057</f>
        <v>1743569</v>
      </c>
      <c r="H9" s="7">
        <f>11000+210000</f>
        <v>221000</v>
      </c>
    </row>
    <row r="10" spans="1:8" s="7" customFormat="1" ht="20.100000000000001" customHeight="1">
      <c r="A10" s="9" t="s">
        <v>5</v>
      </c>
      <c r="B10" s="16" t="s">
        <v>14</v>
      </c>
      <c r="C10" s="10">
        <f>C11+C13</f>
        <v>3218266</v>
      </c>
      <c r="D10" s="10">
        <f>D11+D13</f>
        <v>166219</v>
      </c>
      <c r="E10" s="26">
        <f t="shared" ref="E10:E31" si="0">D10/C10*100</f>
        <v>5.1648620716870512</v>
      </c>
      <c r="F10" s="26">
        <f>D10/G10*100</f>
        <v>64.493211914748329</v>
      </c>
      <c r="G10" s="7">
        <f>423788-166057</f>
        <v>257731</v>
      </c>
      <c r="H10" s="45">
        <f>C8+H9</f>
        <v>14522331</v>
      </c>
    </row>
    <row r="11" spans="1:8" s="7" customFormat="1" ht="20.100000000000001" customHeight="1">
      <c r="A11" s="11">
        <v>1</v>
      </c>
      <c r="B11" s="15" t="s">
        <v>15</v>
      </c>
      <c r="C11" s="25">
        <f>5556216-30000-2337950</f>
        <v>3188266</v>
      </c>
      <c r="D11" s="25">
        <f>597166-430947</f>
        <v>166219</v>
      </c>
      <c r="E11" s="27">
        <f t="shared" si="0"/>
        <v>5.2134608592884035</v>
      </c>
      <c r="F11" s="27">
        <v>64</v>
      </c>
      <c r="H11" s="45">
        <f>H10-14522331</f>
        <v>0</v>
      </c>
    </row>
    <row r="12" spans="1:8" s="14" customFormat="1" ht="48">
      <c r="A12" s="20">
        <v>2</v>
      </c>
      <c r="B12" s="28" t="s">
        <v>16</v>
      </c>
      <c r="C12" s="25"/>
      <c r="D12" s="25"/>
      <c r="E12" s="26"/>
      <c r="F12" s="27"/>
    </row>
    <row r="13" spans="1:8" s="7" customFormat="1" ht="20.100000000000001" customHeight="1">
      <c r="A13" s="11">
        <v>3</v>
      </c>
      <c r="B13" s="29" t="s">
        <v>17</v>
      </c>
      <c r="C13" s="25">
        <v>30000</v>
      </c>
      <c r="D13" s="25">
        <v>0</v>
      </c>
      <c r="E13" s="26"/>
      <c r="F13" s="27"/>
    </row>
    <row r="14" spans="1:8" s="7" customFormat="1" ht="20.100000000000001" customHeight="1">
      <c r="A14" s="9" t="s">
        <v>37</v>
      </c>
      <c r="B14" s="16" t="s">
        <v>10</v>
      </c>
      <c r="C14" s="40">
        <v>7735834</v>
      </c>
      <c r="D14" s="40">
        <v>1978267</v>
      </c>
      <c r="E14" s="26">
        <f t="shared" si="0"/>
        <v>25.572769529439231</v>
      </c>
      <c r="F14" s="46">
        <f>D14/G14*100</f>
        <v>133.1414103412281</v>
      </c>
      <c r="G14" s="7">
        <v>1485839</v>
      </c>
    </row>
    <row r="15" spans="1:8" s="7" customFormat="1" ht="20.100000000000001" customHeight="1">
      <c r="A15" s="9"/>
      <c r="B15" s="24" t="s">
        <v>18</v>
      </c>
      <c r="C15" s="25"/>
      <c r="D15" s="25"/>
      <c r="E15" s="26"/>
      <c r="F15" s="27"/>
    </row>
    <row r="16" spans="1:8" s="7" customFormat="1" ht="20.100000000000001" customHeight="1">
      <c r="A16" s="11">
        <v>1</v>
      </c>
      <c r="B16" s="24" t="s">
        <v>19</v>
      </c>
      <c r="C16" s="25">
        <v>3321351</v>
      </c>
      <c r="D16" s="25">
        <v>679599</v>
      </c>
      <c r="E16" s="27">
        <f t="shared" si="0"/>
        <v>20.461523036860601</v>
      </c>
      <c r="F16" s="27">
        <f t="shared" ref="F16:F25" si="1">D16/G16*100</f>
        <v>104.0311359096232</v>
      </c>
      <c r="G16" s="7">
        <v>653265</v>
      </c>
    </row>
    <row r="17" spans="1:7" s="7" customFormat="1" ht="20.100000000000001" customHeight="1">
      <c r="A17" s="11">
        <f>A16+1</f>
        <v>2</v>
      </c>
      <c r="B17" s="24" t="s">
        <v>20</v>
      </c>
      <c r="C17" s="25">
        <v>44843</v>
      </c>
      <c r="D17" s="25">
        <v>7474</v>
      </c>
      <c r="E17" s="27">
        <f t="shared" si="0"/>
        <v>16.66703833374217</v>
      </c>
      <c r="F17" s="27">
        <f t="shared" si="1"/>
        <v>40.325887558001511</v>
      </c>
      <c r="G17" s="7">
        <v>18534</v>
      </c>
    </row>
    <row r="18" spans="1:7" s="7" customFormat="1" ht="20.100000000000001" customHeight="1">
      <c r="A18" s="11">
        <f t="shared" ref="A18:A25" si="2">A17+1</f>
        <v>3</v>
      </c>
      <c r="B18" s="24" t="s">
        <v>26</v>
      </c>
      <c r="C18" s="25">
        <v>693904</v>
      </c>
      <c r="D18" s="25">
        <v>88704</v>
      </c>
      <c r="E18" s="27">
        <f t="shared" si="0"/>
        <v>12.783324494454565</v>
      </c>
      <c r="F18" s="27">
        <f t="shared" si="1"/>
        <v>135.9760864566567</v>
      </c>
      <c r="G18" s="7">
        <v>65235</v>
      </c>
    </row>
    <row r="19" spans="1:7" s="7" customFormat="1" ht="20.100000000000001" customHeight="1">
      <c r="A19" s="11">
        <f t="shared" si="2"/>
        <v>4</v>
      </c>
      <c r="B19" s="24" t="s">
        <v>27</v>
      </c>
      <c r="C19" s="25">
        <v>130084</v>
      </c>
      <c r="D19" s="25">
        <v>44046</v>
      </c>
      <c r="E19" s="27">
        <f t="shared" si="0"/>
        <v>33.859659912056827</v>
      </c>
      <c r="F19" s="27">
        <f t="shared" si="1"/>
        <v>197.02093397745571</v>
      </c>
      <c r="G19" s="7">
        <v>22356</v>
      </c>
    </row>
    <row r="20" spans="1:7" s="7" customFormat="1" ht="20.100000000000001" customHeight="1">
      <c r="A20" s="11">
        <f t="shared" si="2"/>
        <v>5</v>
      </c>
      <c r="B20" s="24" t="s">
        <v>28</v>
      </c>
      <c r="C20" s="25">
        <v>31689</v>
      </c>
      <c r="D20" s="25">
        <v>2817</v>
      </c>
      <c r="E20" s="27">
        <f t="shared" si="0"/>
        <v>8.8895200227208182</v>
      </c>
      <c r="F20" s="27">
        <f t="shared" si="1"/>
        <v>95.653650254668932</v>
      </c>
      <c r="G20" s="7">
        <v>2945</v>
      </c>
    </row>
    <row r="21" spans="1:7" s="7" customFormat="1" ht="20.100000000000001" customHeight="1">
      <c r="A21" s="11">
        <f t="shared" si="2"/>
        <v>6</v>
      </c>
      <c r="B21" s="24" t="s">
        <v>29</v>
      </c>
      <c r="C21" s="25">
        <v>39129</v>
      </c>
      <c r="D21" s="25">
        <v>3162</v>
      </c>
      <c r="E21" s="27">
        <f t="shared" si="0"/>
        <v>8.0809629686421829</v>
      </c>
      <c r="F21" s="27">
        <f t="shared" si="1"/>
        <v>78.59806114839671</v>
      </c>
      <c r="G21" s="7">
        <v>4023</v>
      </c>
    </row>
    <row r="22" spans="1:7" s="7" customFormat="1" ht="20.100000000000001" customHeight="1">
      <c r="A22" s="11">
        <f t="shared" si="2"/>
        <v>7</v>
      </c>
      <c r="B22" s="24" t="s">
        <v>30</v>
      </c>
      <c r="C22" s="25">
        <v>241300</v>
      </c>
      <c r="D22" s="25">
        <v>60325</v>
      </c>
      <c r="E22" s="27">
        <f t="shared" si="0"/>
        <v>25</v>
      </c>
      <c r="F22" s="27">
        <f t="shared" si="1"/>
        <v>168.98705809849289</v>
      </c>
      <c r="G22" s="7">
        <v>35698</v>
      </c>
    </row>
    <row r="23" spans="1:7" s="7" customFormat="1" ht="20.100000000000001" customHeight="1">
      <c r="A23" s="11">
        <f t="shared" si="2"/>
        <v>8</v>
      </c>
      <c r="B23" s="24" t="s">
        <v>31</v>
      </c>
      <c r="C23" s="25">
        <v>928510</v>
      </c>
      <c r="D23" s="25">
        <v>278553</v>
      </c>
      <c r="E23" s="27">
        <f t="shared" si="0"/>
        <v>30</v>
      </c>
      <c r="F23" s="27">
        <f t="shared" si="1"/>
        <v>326.30820593920225</v>
      </c>
      <c r="G23" s="7">
        <v>85365</v>
      </c>
    </row>
    <row r="24" spans="1:7" s="7" customFormat="1" ht="20.100000000000001" customHeight="1">
      <c r="A24" s="11">
        <f t="shared" si="2"/>
        <v>9</v>
      </c>
      <c r="B24" s="24" t="s">
        <v>32</v>
      </c>
      <c r="C24" s="25">
        <v>1471511</v>
      </c>
      <c r="D24" s="25">
        <v>486876</v>
      </c>
      <c r="E24" s="27">
        <f t="shared" si="0"/>
        <v>33.08680669053782</v>
      </c>
      <c r="F24" s="27">
        <f t="shared" si="1"/>
        <v>128.40640560384841</v>
      </c>
      <c r="G24" s="7">
        <v>379168</v>
      </c>
    </row>
    <row r="25" spans="1:7" s="7" customFormat="1" ht="20.100000000000001" customHeight="1">
      <c r="A25" s="11">
        <f t="shared" si="2"/>
        <v>10</v>
      </c>
      <c r="B25" s="24" t="s">
        <v>21</v>
      </c>
      <c r="C25" s="25">
        <v>537976</v>
      </c>
      <c r="D25" s="25">
        <v>249570</v>
      </c>
      <c r="E25" s="27">
        <f t="shared" si="0"/>
        <v>46.3905453031362</v>
      </c>
      <c r="F25" s="27">
        <f t="shared" si="1"/>
        <v>162.86642825445719</v>
      </c>
      <c r="G25" s="7">
        <v>153236</v>
      </c>
    </row>
    <row r="26" spans="1:7" s="7" customFormat="1" ht="20.100000000000001" customHeight="1">
      <c r="A26" s="13" t="s">
        <v>6</v>
      </c>
      <c r="B26" s="30" t="s">
        <v>11</v>
      </c>
      <c r="C26" s="25">
        <v>10689</v>
      </c>
      <c r="D26" s="41">
        <v>0</v>
      </c>
      <c r="E26" s="27">
        <f t="shared" si="0"/>
        <v>0</v>
      </c>
      <c r="F26" s="27"/>
    </row>
    <row r="27" spans="1:7" s="7" customFormat="1" ht="20.100000000000001" customHeight="1">
      <c r="A27" s="9" t="s">
        <v>7</v>
      </c>
      <c r="B27" s="16" t="s">
        <v>12</v>
      </c>
      <c r="C27" s="25">
        <v>1180</v>
      </c>
      <c r="D27" s="25">
        <v>0</v>
      </c>
      <c r="E27" s="27">
        <f t="shared" si="0"/>
        <v>0</v>
      </c>
      <c r="F27" s="27">
        <v>0</v>
      </c>
    </row>
    <row r="28" spans="1:7" s="7" customFormat="1" ht="20.100000000000001" customHeight="1">
      <c r="A28" s="9" t="s">
        <v>8</v>
      </c>
      <c r="B28" s="16" t="s">
        <v>13</v>
      </c>
      <c r="C28" s="25">
        <v>235762</v>
      </c>
      <c r="D28" s="25">
        <v>0</v>
      </c>
      <c r="E28" s="27">
        <f t="shared" si="0"/>
        <v>0</v>
      </c>
      <c r="F28" s="27"/>
    </row>
    <row r="29" spans="1:7" s="7" customFormat="1" ht="18.75">
      <c r="A29" s="23" t="s">
        <v>4</v>
      </c>
      <c r="B29" s="31" t="s">
        <v>33</v>
      </c>
      <c r="C29" s="10">
        <f>C30+C31+C32</f>
        <v>3099600</v>
      </c>
      <c r="D29" s="10">
        <f>D30+D31+D32</f>
        <v>456730</v>
      </c>
      <c r="E29" s="26">
        <f t="shared" si="0"/>
        <v>14.735127113175894</v>
      </c>
      <c r="F29" s="46">
        <f>D29/G29*100</f>
        <v>263.34361576383083</v>
      </c>
      <c r="G29" s="7">
        <f>SUM(G31:G32)</f>
        <v>173435</v>
      </c>
    </row>
    <row r="30" spans="1:7" s="34" customFormat="1" ht="20.100000000000001" customHeight="1">
      <c r="A30" s="12">
        <v>1</v>
      </c>
      <c r="B30" s="24" t="s">
        <v>34</v>
      </c>
      <c r="C30" s="32">
        <v>663223</v>
      </c>
      <c r="D30" s="32">
        <v>16581</v>
      </c>
      <c r="E30" s="26"/>
      <c r="F30" s="33"/>
    </row>
    <row r="31" spans="1:7" s="36" customFormat="1" ht="20.100000000000001" customHeight="1">
      <c r="A31" s="12">
        <v>2</v>
      </c>
      <c r="B31" s="24" t="s">
        <v>35</v>
      </c>
      <c r="C31" s="35">
        <v>2337950</v>
      </c>
      <c r="D31" s="35">
        <v>430947</v>
      </c>
      <c r="E31" s="27">
        <f t="shared" si="0"/>
        <v>18.43268675549092</v>
      </c>
      <c r="F31" s="27">
        <f>D31/G31*100</f>
        <v>259.51751507012648</v>
      </c>
      <c r="G31" s="36">
        <v>166057</v>
      </c>
    </row>
    <row r="32" spans="1:7" s="34" customFormat="1" ht="20.100000000000001" customHeight="1">
      <c r="A32" s="22">
        <v>3</v>
      </c>
      <c r="B32" s="17" t="s">
        <v>36</v>
      </c>
      <c r="C32" s="37">
        <v>98427</v>
      </c>
      <c r="D32" s="37">
        <v>9202</v>
      </c>
      <c r="E32" s="44">
        <f>D32/C32*100</f>
        <v>9.3490607252075151</v>
      </c>
      <c r="F32" s="44">
        <f>D32/G32*100</f>
        <v>124.72214692328545</v>
      </c>
      <c r="G32" s="36">
        <v>7378</v>
      </c>
    </row>
    <row r="33" spans="1:6" ht="31.5" customHeight="1">
      <c r="A33" s="14" t="s">
        <v>41</v>
      </c>
      <c r="B33" s="14"/>
      <c r="C33" s="7"/>
      <c r="D33" s="7"/>
      <c r="E33" s="38"/>
      <c r="F33" s="38"/>
    </row>
    <row r="34" spans="1:6" ht="18.75" customHeight="1">
      <c r="A34" s="14"/>
      <c r="B34" s="14"/>
      <c r="C34" s="7"/>
      <c r="D34" s="7"/>
    </row>
    <row r="35" spans="1:6" ht="18.75">
      <c r="A35" s="7"/>
      <c r="B35" s="7"/>
      <c r="C35" s="7"/>
      <c r="D35" s="7"/>
    </row>
    <row r="36" spans="1:6" ht="18.75">
      <c r="A36" s="7"/>
      <c r="B36" s="7"/>
      <c r="C36" s="7"/>
      <c r="D36" s="7"/>
    </row>
    <row r="37" spans="1:6" ht="18.75">
      <c r="A37" s="7"/>
      <c r="B37" s="7"/>
      <c r="C37" s="7"/>
      <c r="D37" s="7"/>
    </row>
    <row r="38" spans="1:6" ht="18.75">
      <c r="A38" s="7"/>
      <c r="B38" s="7"/>
      <c r="C38" s="7"/>
      <c r="D38" s="7"/>
    </row>
  </sheetData>
  <mergeCells count="9">
    <mergeCell ref="E1:F1"/>
    <mergeCell ref="A3:F3"/>
    <mergeCell ref="A4:F4"/>
    <mergeCell ref="D5:F5"/>
    <mergeCell ref="A6:A7"/>
    <mergeCell ref="B6:B7"/>
    <mergeCell ref="C6:C7"/>
    <mergeCell ref="D6:D7"/>
    <mergeCell ref="E6:F6"/>
  </mergeCells>
  <pageMargins left="0.7" right="0.7" top="0.75" bottom="0.75" header="0.3" footer="0.3"/>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773C08-F1C5-4CF0-A3E3-9CDC3EAC21D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656FA9-7FD3-4ABE-A3B6-0A5FB4C63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NGAN SACH</cp:lastModifiedBy>
  <cp:lastPrinted>2023-03-31T01:37:26Z</cp:lastPrinted>
  <dcterms:created xsi:type="dcterms:W3CDTF">2018-08-22T07:49:45Z</dcterms:created>
  <dcterms:modified xsi:type="dcterms:W3CDTF">2023-03-31T03:59:14Z</dcterms:modified>
</cp:coreProperties>
</file>